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\\Client\G$\_Technicko-správní\_společné\OPaRS\ZADÁVAČKY\2025\Jihlava\TP II_602 Kabelovod Jihlava - Pelhřimov\Olešná\Výkaz výměr bez cen\"/>
    </mc:Choice>
  </mc:AlternateContent>
  <bookViews>
    <workbookView xWindow="0" yWindow="0" windowWidth="0" windowHeight="0"/>
  </bookViews>
  <sheets>
    <sheet name="Rekapitulace" sheetId="4" r:id="rId1"/>
    <sheet name="SO6" sheetId="2" r:id="rId2"/>
    <sheet name="VRN" sheetId="3" r:id="rId3"/>
  </sheets>
  <calcPr/>
</workbook>
</file>

<file path=xl/calcChain.xml><?xml version="1.0" encoding="utf-8"?>
<calcChain xmlns="http://schemas.openxmlformats.org/spreadsheetml/2006/main">
  <c i="4" l="1" r="E11"/>
  <c r="D11"/>
  <c r="C11"/>
  <c r="E10"/>
  <c r="D10"/>
  <c r="C10"/>
  <c r="C7"/>
  <c r="C6"/>
  <c i="3" r="I3"/>
  <c r="I13"/>
  <c r="O38"/>
  <c r="I38"/>
  <c r="O35"/>
  <c r="I35"/>
  <c r="O32"/>
  <c r="I32"/>
  <c r="O29"/>
  <c r="I29"/>
  <c r="O26"/>
  <c r="I26"/>
  <c r="O23"/>
  <c r="I23"/>
  <c r="O20"/>
  <c r="I20"/>
  <c r="O17"/>
  <c r="I17"/>
  <c r="O14"/>
  <c r="I14"/>
  <c r="I8"/>
  <c r="O9"/>
  <c r="I9"/>
  <c i="2" r="I3"/>
  <c r="I8"/>
  <c r="O310"/>
  <c r="I310"/>
  <c r="O306"/>
  <c r="I306"/>
  <c r="O302"/>
  <c r="I302"/>
  <c r="O298"/>
  <c r="I298"/>
  <c r="O294"/>
  <c r="I294"/>
  <c r="O290"/>
  <c r="I290"/>
  <c r="O286"/>
  <c r="I286"/>
  <c r="O282"/>
  <c r="I282"/>
  <c r="O278"/>
  <c r="I278"/>
  <c r="O274"/>
  <c r="I274"/>
  <c r="O270"/>
  <c r="I270"/>
  <c r="O266"/>
  <c r="I266"/>
  <c r="O262"/>
  <c r="I262"/>
  <c r="O258"/>
  <c r="I258"/>
  <c r="O254"/>
  <c r="I254"/>
  <c r="O250"/>
  <c r="I250"/>
  <c r="O246"/>
  <c r="I246"/>
  <c r="O242"/>
  <c r="I242"/>
  <c r="O238"/>
  <c r="I238"/>
  <c r="O234"/>
  <c r="I234"/>
  <c r="O230"/>
  <c r="I230"/>
  <c r="O226"/>
  <c r="I226"/>
  <c r="O222"/>
  <c r="I222"/>
  <c r="O218"/>
  <c r="I218"/>
  <c r="O214"/>
  <c r="I214"/>
  <c r="O210"/>
  <c r="I210"/>
  <c r="O206"/>
  <c r="I206"/>
  <c r="O202"/>
  <c r="I202"/>
  <c r="O198"/>
  <c r="I198"/>
  <c r="O194"/>
  <c r="I194"/>
  <c r="O190"/>
  <c r="I190"/>
  <c r="O186"/>
  <c r="I186"/>
  <c r="O182"/>
  <c r="I182"/>
  <c r="O178"/>
  <c r="I178"/>
  <c r="O174"/>
  <c r="I174"/>
  <c r="O170"/>
  <c r="I170"/>
  <c r="O166"/>
  <c r="I166"/>
  <c r="O162"/>
  <c r="I162"/>
  <c r="O158"/>
  <c r="I158"/>
  <c r="O154"/>
  <c r="I154"/>
  <c r="O150"/>
  <c r="I150"/>
  <c r="O146"/>
  <c r="I146"/>
  <c r="O142"/>
  <c r="I142"/>
  <c r="O138"/>
  <c r="I138"/>
  <c r="O134"/>
  <c r="I134"/>
  <c r="O130"/>
  <c r="I130"/>
  <c r="O126"/>
  <c r="I126"/>
  <c r="O122"/>
  <c r="I122"/>
  <c r="O118"/>
  <c r="I118"/>
  <c r="O114"/>
  <c r="I114"/>
  <c r="O110"/>
  <c r="I110"/>
  <c r="O106"/>
  <c r="I106"/>
  <c r="O102"/>
  <c r="I102"/>
  <c r="O98"/>
  <c r="I98"/>
  <c r="O94"/>
  <c r="I94"/>
  <c r="O90"/>
  <c r="I90"/>
  <c r="O86"/>
  <c r="I86"/>
  <c r="O82"/>
  <c r="I82"/>
  <c r="O78"/>
  <c r="I78"/>
  <c r="O74"/>
  <c r="I74"/>
  <c r="O70"/>
  <c r="I70"/>
  <c r="O67"/>
  <c r="I67"/>
  <c r="O64"/>
  <c r="I64"/>
  <c r="O61"/>
  <c r="I61"/>
  <c r="O58"/>
  <c r="I58"/>
  <c r="O55"/>
  <c r="I55"/>
  <c r="O52"/>
  <c r="I52"/>
  <c r="O48"/>
  <c r="I48"/>
  <c r="O45"/>
  <c r="I45"/>
  <c r="O41"/>
  <c r="I41"/>
  <c r="O37"/>
  <c r="I37"/>
  <c r="O33"/>
  <c r="I33"/>
  <c r="O29"/>
  <c r="I29"/>
  <c r="O25"/>
  <c r="I25"/>
  <c r="O21"/>
  <c r="I21"/>
  <c r="O17"/>
  <c r="I17"/>
  <c r="O13"/>
  <c r="I13"/>
  <c r="O9"/>
  <c r="I9"/>
</calcChain>
</file>

<file path=xl/sharedStrings.xml><?xml version="1.0" encoding="utf-8"?>
<sst xmlns="http://schemas.openxmlformats.org/spreadsheetml/2006/main">
  <si>
    <t>EstiCon</t>
  </si>
  <si>
    <t xml:space="preserve">Firma: </t>
  </si>
  <si>
    <t>Rekapitulace ceny</t>
  </si>
  <si>
    <t>Stavba: 2025 Ji OSA - II/602 kabelovod Jihlava - Pelhřimov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</si>
  <si>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</si>
  <si>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</si>
  <si>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</si>
  <si>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</si>
  <si>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</si>
  <si>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</si>
  <si>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</si>
  <si>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SO6</t>
  </si>
  <si>
    <t>Úsek č. 6 - průtak obce Olešná</t>
  </si>
  <si>
    <t>VRN</t>
  </si>
  <si>
    <t>Vedlejší rozpočtové náklady</t>
  </si>
  <si>
    <t>Soupis prací objektu</t>
  </si>
  <si>
    <t>S</t>
  </si>
  <si>
    <t>Stavba:</t>
  </si>
  <si>
    <t>2025 Ji OSA</t>
  </si>
  <si>
    <t>II/602 kabelovod Jihlava - Pelhřimov</t>
  </si>
  <si>
    <t>O</t>
  </si>
  <si>
    <t>Rozpočet: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</si>
  <si>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</si>
  <si>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</si>
  <si>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</si>
  <si>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</si>
  <si>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</si>
  <si>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</si>
  <si>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</si>
  <si>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</si>
  <si>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</si>
  <si>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</si>
  <si>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</si>
  <si>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</si>
  <si>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000</t>
  </si>
  <si>
    <t>Doplnený súhrnný diel</t>
  </si>
  <si>
    <t>P</t>
  </si>
  <si>
    <t>220182001</t>
  </si>
  <si>
    <t/>
  </si>
  <si>
    <t>Zatažení trubek do otvoru kabelovodu nebo kolektoru 1 až 3 ks z HDPE</t>
  </si>
  <si>
    <t>M</t>
  </si>
  <si>
    <t>PP</t>
  </si>
  <si>
    <t>VV</t>
  </si>
  <si>
    <t>122+16 = 138,000 [A]_x000d_
 "zatažení 3 ks HDPE trubek do protlaků a chráničky v mostní římse"_x000d_
 "Celkem: "A = 138,000 [B]</t>
  </si>
  <si>
    <t>TS</t>
  </si>
  <si>
    <t>220182022</t>
  </si>
  <si>
    <t>Uložení trubky HDPE do výkopu pro optický kabel bez zřízení lože a bez krytí průměru do 20 mm</t>
  </si>
  <si>
    <t>909*3 = 2727,000 [A]_x000d_
 "uložení 2x HDPE 40 mm a 1x svazek MTB 7x12/8 mm včetně manipulace"_x000d_
 "Celkem: "A = 2727,000 [B]</t>
  </si>
  <si>
    <t>220182023</t>
  </si>
  <si>
    <t>Kontrola tlakutěsnosti HDPE trubky od 1 m do 2000 m</t>
  </si>
  <si>
    <t>KUS</t>
  </si>
  <si>
    <t>1*2 = 2,000 [A]_x000d_
 "pro 2x HDPE trubky 40 mm"_x000d_
 "Celkem: "A = 2,000 [B]</t>
  </si>
  <si>
    <t>220182024</t>
  </si>
  <si>
    <t>Označení optického kabelu nebo spojky HDPE trubky zaměřovacím markrem / dvojicí magnetů</t>
  </si>
  <si>
    <t>2 = 2,000 [A]_x000d_
 "označení nových OKOS"_x000d_
 24 = 24,000 [B]_x000d_
 "označení bodů trasy kabelovodu markery"_x000d_
 "Celkem: "A+B = 26,000 [C]</t>
  </si>
  <si>
    <t>220182025</t>
  </si>
  <si>
    <t>Kontrola průchodnosti trubky kalibrace do 2000 m</t>
  </si>
  <si>
    <t>KM</t>
  </si>
  <si>
    <t>1.047*2 = 2,094 [A]_x000d_
 "kontrola průchodnosti 2x HDPE 40 mm normovaným kalibrem"_x000d_
 "Celkem: "A = 2,094 [B]</t>
  </si>
  <si>
    <t>220182026</t>
  </si>
  <si>
    <t>Montáž spojky bez svařování na HDPE trubce rovné nebo redukční</t>
  </si>
  <si>
    <t>2*4 = 8,000 [A]_x000d_
 "pro HDPE 40 mm průběžné spojení při pokládce (dle situace)"_x000d_
 7*4 = 28,000 [B]_x000d_
 "pro MTB 12/8mm průběžné spojení při pokládce (dle situace)"_x000d_
 "Celkem: "A+B = 36,000 [C]</t>
  </si>
  <si>
    <t>220182027</t>
  </si>
  <si>
    <t>Montáž koncovky nebo záslepky bez svařování na HDPE trubku</t>
  </si>
  <si>
    <t>2*2 = 4,000 [A]_x000d_
 "ukončení 2x HDPE v OKOS"_x000d_
 7*2 = 14,000 [B]_x000d_
 "ukončení 7x MTB 12/8 v OKOS"_x000d_
 "Celkem: "A+B = 18,000 [C]</t>
  </si>
  <si>
    <t>34571802</t>
  </si>
  <si>
    <t>chránička optického kabelu HDPE jednoplášťová bezhalogenová D 40/33mm</t>
  </si>
  <si>
    <t>1047*2 = 2094,000 [A]</t>
  </si>
  <si>
    <t>34571838</t>
  </si>
  <si>
    <t>mikrotrubička HDPE zemní zodolněná ve svazku 7x D 12/8mm</t>
  </si>
  <si>
    <t>1047 = 1047,000 [A]</t>
  </si>
  <si>
    <t>345R1</t>
  </si>
  <si>
    <t>Plastový box OKOS s víkem 1000x800x300 mm</t>
  </si>
  <si>
    <t>KS</t>
  </si>
  <si>
    <t>345R10</t>
  </si>
  <si>
    <t>ostatní montážní materiál</t>
  </si>
  <si>
    <t>KPL</t>
  </si>
  <si>
    <t>10 = 10,000 [A]</t>
  </si>
  <si>
    <t>345R2</t>
  </si>
  <si>
    <t>Spojka HDPE 40 mm</t>
  </si>
  <si>
    <t>345R3</t>
  </si>
  <si>
    <t>Spojka HDPE 12 mm</t>
  </si>
  <si>
    <t>345R4</t>
  </si>
  <si>
    <t>Zemní označovač - marker, pro telekom sítě</t>
  </si>
  <si>
    <t>345R5</t>
  </si>
  <si>
    <t>Výstražná folie oranžová 250 mm</t>
  </si>
  <si>
    <t>345R6</t>
  </si>
  <si>
    <t>Tlakutěsná zátka HDPE 12 mm</t>
  </si>
  <si>
    <t>345R7</t>
  </si>
  <si>
    <t>Tlakutěsná zátka HDPE 40 mm</t>
  </si>
  <si>
    <t>345R8</t>
  </si>
  <si>
    <t>AROT dělená ochranná trubka 110x5 mm</t>
  </si>
  <si>
    <t>121 = 121,000 [A]</t>
  </si>
  <si>
    <t>345R9</t>
  </si>
  <si>
    <t>Trubka PE do protlaků 125x7,1 mm</t>
  </si>
  <si>
    <t>122 = 122,000 [A]</t>
  </si>
  <si>
    <t>460010022</t>
  </si>
  <si>
    <t>Vytyčení trasy vedení kabelového (podzemního) podél silnice</t>
  </si>
  <si>
    <t>1.047 = 1,047 [A]</t>
  </si>
  <si>
    <t>460030011</t>
  </si>
  <si>
    <t>Přípravné terénní práce sejmutí drnu včetně nařezání a uložení na hromady na vzdálenost do 50 m nebo naložení na dopravní prostředek jakékoliv tloušťky</t>
  </si>
  <si>
    <t>M2</t>
  </si>
  <si>
    <t>(28+31+31+36+67+37+52+78+15)*0.6 = 225,000 [A]_x000d_
 "Celkem: "A = 225,000 [B]</t>
  </si>
  <si>
    <t>460061111</t>
  </si>
  <si>
    <t>Zabezpečení výkopu a objektů přechod z dřevěných desek zřízení</t>
  </si>
  <si>
    <t>1*2*5 = 10,000 [A]_x000d_
 "zřízení přechodových lávek"_x000d_
 "Celkem: "A = 10,000 [B]</t>
  </si>
  <si>
    <t>460061112</t>
  </si>
  <si>
    <t>Zabezpečení výkopu a objektů přechod z dřevěných desek odstranění</t>
  </si>
  <si>
    <t>1*2*5 = 10,000 [A]</t>
  </si>
  <si>
    <t>460061131</t>
  </si>
  <si>
    <t>Zabezpečení výkopu a objektů pojízdný tlustý ocelový plech šířky výkopu do 1 m zřízení</t>
  </si>
  <si>
    <t>(4+3+3+3+3+3)*1.5 = 28,500 [A]_x000d_
 "zabezpečení sjezdů - zřízení"_x000d_
 "Celkem: "A = 28,500 [B]</t>
  </si>
  <si>
    <t>460061132</t>
  </si>
  <si>
    <t>Zabezpečení výkopu a objektů pojízdný tlustý ocelový plech šířky výkopu do 1 m odstranění</t>
  </si>
  <si>
    <t>(4+3+3+3+3+3)*1.5 = 28,500 [A]_x000d_
 "zabezpečení sjezdů - demontáž"_x000d_
 "Celkem: "A = 28,500 [B]</t>
  </si>
  <si>
    <t>460061141</t>
  </si>
  <si>
    <t>Zabezpečení výkopu a objektů ocelové mobilní oplocení výšky do 1,5 m zřízení</t>
  </si>
  <si>
    <t>300*2 = 600,000 [A]_x000d_
 "ocelové mobilní oplocení - ochrana výkopů z obou stran - úsek - montáž"_x000d_
 "Celkem: "A = 600,000 [B]</t>
  </si>
  <si>
    <t>460061142</t>
  </si>
  <si>
    <t>Zabezpečení výkopu a objektů ocelové mobilní oplocení výšky do 1,5 m odstranění</t>
  </si>
  <si>
    <t>300*2 = 600,000 [A]_x000d_
 "ocelové mobilní oplocení - demontáž"_x000d_
 "Celkem: "A = 600,000 [B]</t>
  </si>
  <si>
    <t>460091113</t>
  </si>
  <si>
    <t>Odkop zeminy ručně s přemístěním výkopku do vzdálenosti 3 m od okraje jámy nebo s naložením na dopravní prostředek v hornině třídy těžitelnosti II skupiny 4</t>
  </si>
  <si>
    <t>M3</t>
  </si>
  <si>
    <t>(1.5*1*1)*2 = 3,000 [A]_x000d_
 "odkrytí 2x OKOS"_x000d_
 "Celkem: "A = 3,000 [B]</t>
  </si>
  <si>
    <t>460141123</t>
  </si>
  <si>
    <t>Hloubení jam strojně včetně urovnáním dna s přemístěním výkopku do vzdálenosti 3 m od okraje jámy nebo s naložením na dopravní prostředek v omezeném prostoru v</t>
  </si>
  <si>
    <t>Hloubení jam strojně včetně urovnáním dna s přemístěním výkopku do vzdálenosti 3 m od okraje jámy nebo s naložením na dopravní prostředek v omezeném prostoru v hornině třídy těžitelnosti II skupiny 4</t>
  </si>
  <si>
    <t>(1.5*1*1)*2 = 3,000 [A]_x000d_
 "pro uložení 2x OKOS nových -bude dodatečně určeno umístění v intravilánu obce"_x000d_
 "Celkem: "A = 3,000 [B]</t>
  </si>
  <si>
    <t>460161283</t>
  </si>
  <si>
    <t>Hloubení kabelových rýh ručně včetně urovnání dna s přemístěním výkopku do vzdálenosti 3 m od okraje jámy nebo s naložením na dopravní prostředek šířky 50 cm hl</t>
  </si>
  <si>
    <t>Hloubení kabelových rýh ručně včetně urovnání dna s přemístěním výkopku do vzdálenosti 3 m od okraje jámy nebo s naložením na dopravní prostředek šířky 50 cm hloubky 90 cm v hornině třídy těžitelnosti II skupiny 4</t>
  </si>
  <si>
    <t>2+2*1.5 = 5,000 [A]_x000d_
 "kanalizační vpusť u čp.36 a náběh u mostní římsy"_x000d_
 "Celkem: "A = 5,000 [B]</t>
  </si>
  <si>
    <t>460181253</t>
  </si>
  <si>
    <t>Hloubení kabelových rýh strojně v omezeném prostoru včetně urovnání dna s přemístěním výkopku do vzdálenosti 3 m od okraje jámy nebo s naložením na dopravní pro</t>
  </si>
  <si>
    <t>Hloubení kabelových rýh strojně v omezeném prostoru včetně urovnání dna s přemístěním výkopku do vzdálenosti 3 m od okraje jámy nebo s naložením na dopravní prostředek šířky 50 cm hloubky 60 cm v hornině třídy těžitelnosti II skupiny 4</t>
  </si>
  <si>
    <t>107 = 107,000 [A]_x000d_
 "výkop v chodníku - aut. zastávka"_x000d_
 "Celkem: "A = 107,000 [B]</t>
  </si>
  <si>
    <t>460181283</t>
  </si>
  <si>
    <t>Hloubení kabelových rýh strojně v omezeném prostoru včetně urovnání dna s přemístěním výkopku do vzdálenosti 3 m od okraje jámy nebo s naložením na dopravní prostředek šířky 50 cm hloubky 90 cm v hornině třídy těžitelnosti II skupiny 4</t>
  </si>
  <si>
    <t>105+41+16+40+28+29+28+31+31+35+(72-2)+(3-1.5)+(35-1.5)+67+37+52+16+78+15 = 754,000 [A]_x000d_
 "standartní výkop (mínusové položky označují ruční výkop v úseku)"_x000d_
 "Celkem: "A = 754,000 [B]</t>
  </si>
  <si>
    <t>460181313</t>
  </si>
  <si>
    <t>Hloubení kabelových rýh strojně v omezeném prostoru včetně urovnání dna s přemístěním výkopku do vzdálenosti 3 m od okraje jámy nebo s naložením na dopravní prostředek šířky 50 cm hloubky 110 cm v hornině třídy těžitelnosti II skupiny 4</t>
  </si>
  <si>
    <t>22+12+9+4+7+6+13 = 73,000 [A]_x000d_
 "překopy sjezdů"_x000d_
 "Celkem: "A = 73,000 [B]</t>
  </si>
  <si>
    <t>460241111</t>
  </si>
  <si>
    <t>Příplatek k cenám vykopávek v blízkosti podzemního vedení pro jakoukoliv třídu horniny</t>
  </si>
  <si>
    <t>(39+32+61+54+102+123+31)*0.5*0.2 = 44,200 [A]_x000d_
 "souběhy s kabelovým vedením a s plynovým potrubím STL "_x000d_
 "Celkem: "A = 44,200 [B]</t>
  </si>
  <si>
    <t>460361121</t>
  </si>
  <si>
    <t>Poplatek (skládkovné) za uložení zeminy na recyklační skládce zatříděné do Katalogu odpadů pod kódem 17 05 04</t>
  </si>
  <si>
    <t>T</t>
  </si>
  <si>
    <t>93.966 = 93,966 [A]_x000d_
 "uložení na recyklační skládce VHST Pelhřimov, ul. Kouřimského"_x000d_
 "Celkem: "A = 93,966 [B]</t>
  </si>
  <si>
    <t>460411123</t>
  </si>
  <si>
    <t>Zásyp jam strojně s uložením výkopku ve vrstvách a urovnáním povrchu s přemístění sypaniny ze vzdálenosti do 10 m se zhutněním z horniny třídy těžitelnosti II s</t>
  </si>
  <si>
    <t>Zásyp jam strojně s uložením výkopku ve vrstvách a urovnáním povrchu s přemístění sypaniny ze vzdálenosti do 10 m se zhutněním z horniny třídy těžitelnosti II skupiny 4</t>
  </si>
  <si>
    <t>(1.5*1*1)*2 = 3,000 [A]_x000d_
 "zásyp nových 2x OKOS v intravilánu Olešná"_x000d_
 "Celkem: "A = 3,000 [B]</t>
  </si>
  <si>
    <t>460461263</t>
  </si>
  <si>
    <t>Zásyp kabelových rýh strojně v omezeném prostoru s přemístěním sypaniny ze vzdálenosti do 10 m, s uložením výkopku ve vrstvách včetně zhutnění a urovnání povrch</t>
  </si>
  <si>
    <t>Zásyp kabelových rýh strojně v omezeném prostoru s přemístěním sypaniny ze vzdálenosti do 10 m, s uložením výkopku ve vrstvách včetně zhutnění a urovnání povrchu šířky 50 cm hloubky 60 cm v hornině třídy těžitelnosti II skupiny 4</t>
  </si>
  <si>
    <t>107 = 107,000 [A]_x000d_
 "chodník"_x000d_
 "Celkem: "A = 107,000 [B]</t>
  </si>
  <si>
    <t>460461293</t>
  </si>
  <si>
    <t>Zásyp kabelových rýh strojně v omezeném prostoru s přemístěním sypaniny ze vzdálenosti do 10 m, s uložením výkopku ve vrstvách včetně zhutnění a urovnání povrchu šířky 50 cm hloubky 90 cm v hornině třídy těžitelnosti II skupiny 4</t>
  </si>
  <si>
    <t>105+41+16+40+28+29+28+31+31+35+72+3+35+67+37+52+16+78+15 = 759,000 [A]_x000d_
 "standartní výkop"_x000d_
 "Celkem: "A = 759,000 [B]</t>
  </si>
  <si>
    <t>460461323</t>
  </si>
  <si>
    <t>Zásyp kabelových rýh strojně v omezeném prostoru s přemístěním sypaniny ze vzdálenosti do 10 m, s uložením výkopku ve vrstvách včetně zhutnění a urovnání povrchu šířky 50 cm hloubky 110 cm v hornině třídy těžitelnosti II skupiny 4</t>
  </si>
  <si>
    <t>22+12+9+4+7+6+13 = 73,000 [A]</t>
  </si>
  <si>
    <t>460541122</t>
  </si>
  <si>
    <t>Úprava pláně strojně v hornině třídy těžitelnosti II skupiny 4 a 5 se zhutněním</t>
  </si>
  <si>
    <t>909*1 = 909,000 [A]_x000d_
 "zarovnání výkopů a zhutnění"_x000d_
 "Celkem: "A = 909,000 [B]</t>
  </si>
  <si>
    <t>460571111</t>
  </si>
  <si>
    <t>Rozprostření a urovnání ornice strojně včetně přemístění hromad nebo dočasných skládek na místo spotřeby ze vzdálenosti do 50 m při souvislé ploše, tl. vrstvy d</t>
  </si>
  <si>
    <t>Rozprostření a urovnání ornice strojně včetně přemístění hromad nebo dočasných skládek na místo spotřeby ze vzdálenosti do 50 m při souvislé ploše, tl. vrstvy do 20 cm</t>
  </si>
  <si>
    <t>778 = 778,000 [A]</t>
  </si>
  <si>
    <t>460581122</t>
  </si>
  <si>
    <t>Úprava terénu zatravnění, včetně dodání osiva a zalití vodou ve svahu</t>
  </si>
  <si>
    <t>649*1.2 = 778,800 [A]_x000d_
 "osetí trávou"_x000d_
 "Celkem: "A = 778,800 [B]</t>
  </si>
  <si>
    <t>460581131</t>
  </si>
  <si>
    <t>Úprava terénu uvedení nezpevněného terénu do původního stavu v místě dočasného uložení výkopku s vyhrabáním, srovnáním a částečným dosetím trávy</t>
  </si>
  <si>
    <t>248 = 248,000 [A]_x000d_
 "Celkem: "A = 248,000 [B]</t>
  </si>
  <si>
    <t>460631213</t>
  </si>
  <si>
    <t>Zemní protlaky řízené horizontální vrtání v hornině třídy těžitelnosti I a II skupiny 1 až 4 včetně protlačení trub v hloubce do 6 m vnějšího průměru vrtu přes</t>
  </si>
  <si>
    <t>Zemní protlaky řízené horizontální vrtání v hornině třídy těžitelnosti I a II skupiny 1 až 4 včetně protlačení trub v hloubce do 6 m vnějšího průměru vrtu přes 110 do 140 mm</t>
  </si>
  <si>
    <t>16+9+19+11+14+14+7+8+24 = 122,000 [A]_x000d_
 "řízené protlaky"_x000d_
 "Celkem: "A = 122,000 [B]</t>
  </si>
  <si>
    <t>460632114</t>
  </si>
  <si>
    <t>Zemní protlaky zemní práce nutné k provedení protlaku výkop včetně zásypu ručně startovací jáma v hornině třídy těžitelnosti II skupiny 4</t>
  </si>
  <si>
    <t>2 = 2,000 [A]_x000d_
 "řízené protlaky"_x000d_
 "Celkem: "A = 2,000 [B]</t>
  </si>
  <si>
    <t>460632214</t>
  </si>
  <si>
    <t>Zemní protlaky zemní práce nutné k provedení protlaku výkop včetně zásypu ručně koncová jáma v hornině třídy těžitelnosti II skupiny 4</t>
  </si>
  <si>
    <t>460633313</t>
  </si>
  <si>
    <t>Zemní protlaky zemní práce nutné k provedení protlaku výkop včetně zásypu strojně v omezeném prostoru startovací jáma v hornině třídy těžitelnosti II skupiny 4</t>
  </si>
  <si>
    <t>7 = 7,000 [A]_x000d_
 "řízené protlaky"_x000d_
 "Celkem: "A = 7,000 [B]</t>
  </si>
  <si>
    <t>460633413</t>
  </si>
  <si>
    <t>Zemní protlaky zemní práce nutné k provedení protlaku výkop včetně zásypu strojně v omezeném prostoru koncová jáma v hornině třídy těžitelnosti II skupiny 4</t>
  </si>
  <si>
    <t>460641112</t>
  </si>
  <si>
    <t>Základové konstrukce základ bez bednění do rostlé zeminy z monolitického betonu tř. C 12/15</t>
  </si>
  <si>
    <t>0.5 = 0,500 [A]_x000d_
 "obetonování prostupu kabelovodu u kanalizačních vpustí čp.25"_x000d_
 0.5 = 0,500 [B]_x000d_
 "krytí obetonováním náběhu kabelovodu do mostní římsy"_x000d_
 "Celkem: "A+B = 1,000 [C]</t>
  </si>
  <si>
    <t>460661511</t>
  </si>
  <si>
    <t>Kabelové lože z písku včetně podsypu, zhutnění a urovnání povrchu pro kabely nn zakryté plastovou fólií, šířky do 25 cm</t>
  </si>
  <si>
    <t>105+41+16+22+40+28+12+29+28+31+9+31+4+35+107+72+7+3+35+67+37+6+52+13+16+78+15 = 939,000 [A]_x000d_
 "Celkem: "A = 939,000 [B]</t>
  </si>
  <si>
    <t>460671112</t>
  </si>
  <si>
    <t>Výstražné prvky pro krytí kabelů včetně vyrovnání povrchu rýhy, rozvinutí a uložení fólie, šířky přes 20 do 25 cm</t>
  </si>
  <si>
    <t>107+759+73 = 939,000 [A]_x000d_
 "výstražná folie"_x000d_
 "Celkem: "A = 939,000 [B]</t>
  </si>
  <si>
    <t>460791114</t>
  </si>
  <si>
    <t>Montáž trubek ochranných uložených volně do rýhy plastových tuhých, vnitřního průměru přes 90 do 110 mm</t>
  </si>
  <si>
    <t>22+12+9+4+7+6+13 = 73,000 [A]_x000d_
 "uložení kabelovodu do děleného AROT 110 mm v překopech"_x000d_
 34 = 34,000 [B]_x000d_
 "oddělení kabelu EG.D v souběhu polovinou AROT 110 mm v části chodníku"_x000d_
 14 = 14,000 [C]_x000d_
 "krytí kabelovodu při křížení kabelů"_x000d_
 "Celkem: "A+B+C = 121,000 [D]</t>
  </si>
  <si>
    <t>460841114</t>
  </si>
  <si>
    <t>Osazení kabelové komory z plastů pro běžné zatížení komorového dílu z polyetylénu HDPE půdorysné plochy do 1,0 m2, světlé hloubky přes 1,0 do 1,3 m</t>
  </si>
  <si>
    <t>2 = 2,000 [A]_x000d_
 "uložení 2x OKOS"_x000d_
 "Celkem: "A = 2,000 [B]</t>
  </si>
  <si>
    <t>460841141</t>
  </si>
  <si>
    <t>Osazení kabelové komory z plastů pro běžné zatížení víka z polyetylénu HDPE půdorysné plochy do 1,0 m2</t>
  </si>
  <si>
    <t>2 = 2,000 [A]</t>
  </si>
  <si>
    <t>460871124</t>
  </si>
  <si>
    <t>Podklad vozovek a chodníků včetně rozprostření a úpravy ze sypaniny včetně zhutnění, tloušťky přes 20 do 25 cm</t>
  </si>
  <si>
    <t>38 = 38,000 [A]_x000d_
 "chodník u čp.25 dolní"_x000d_
 "Celkem: "A = 38,000 [B]</t>
  </si>
  <si>
    <t>460911113</t>
  </si>
  <si>
    <t>Očištění vybouraných prvků z vozovek a chodníků kostek nebo dlaždic od spojovacího materiálu s původní výplní spár kamenivem, s odklizením a uložením na vzdálen</t>
  </si>
  <si>
    <t>Očištění vybouraných prvků z vozovek a chodníků kostek nebo dlaždic od spojovacího materiálu s původní výplní spár kamenivem, s odklizením a uložením na vzdálenost 3 m kostek mozaikových</t>
  </si>
  <si>
    <t>15 = 15,000 [A]_x000d_
 "předláždění sjezdu u čp. 25"_x000d_
 "Celkem: "A = 15,000 [B]</t>
  </si>
  <si>
    <t>460911121</t>
  </si>
  <si>
    <t>Očištění vybouraných prvků z vozovek a chodníků kostek nebo dlaždic od spojovacího materiálu s původní výplní spár kamenivem, s odklizením a uložením na vzdálenost 3 m dlaždic betonových čtyřhranných</t>
  </si>
  <si>
    <t>254 = 254,000 [A]_x000d_
 "chodník u aut. zasávky"_x000d_
 "Celkem: "A = 254,000 [B]</t>
  </si>
  <si>
    <t>460911122</t>
  </si>
  <si>
    <t>Očištění vybouraných prvků z vozovek a chodníků kostek nebo dlaždic od spojovacího materiálu s původní výplní spár kamenivem, s odklizením a uložením na vzdálenost 3 m dlaždic betonových tvarovaných nebo zámkových</t>
  </si>
  <si>
    <t>35 = 35,000 [A]_x000d_
 "chodník u čp. 25 horní"_x000d_
 38 = 38,000 [B]_x000d_
 "chodník u č.p. 25 dolní"_x000d_
 "Celkem: "A+B = 73,000 [C]</t>
  </si>
  <si>
    <t>460921111</t>
  </si>
  <si>
    <t>Vyspravení krytu po překopech bezesparých pro pokládání kabelů, včetně rozprostření, urovnání a zhutnění podkladu kamenivem těženým tloušťky 3 cm</t>
  </si>
  <si>
    <t>67.5 = 67,500 [A]_x000d_
 "podklad pod živičný povrch"_x000d_
 15 = 15,000 [B]_x000d_
 "podklad pod dlažbu sjezd č.p.25"_x000d_
 "Celkem: "A+B = 82,500 [C]</t>
  </si>
  <si>
    <t>460921122</t>
  </si>
  <si>
    <t>Vyspravení krytu po překopech bezesparých pro pokládání kabelů, včetně rozprostření, urovnání a zhutnění podkladu asfaltovým betonem tloušťky 6 cm</t>
  </si>
  <si>
    <t>67.5 = 67,500 [A]_x000d_
 "obnova živičného povrchu"_x000d_
 "Celkem: "A = 67,500 [B]</t>
  </si>
  <si>
    <t>460921212</t>
  </si>
  <si>
    <t>Vyspravení krytu po překopech kladení dlažby pro pokládání kabelů, včetně rozprostření, urovnání a zhutnění podkladu a provedení lože z kameniva z kostek kamenn</t>
  </si>
  <si>
    <t>Vyspravení krytu po překopech kladení dlažby pro pokládání kabelů, včetně rozprostření, urovnání a zhutnění podkladu a provedení lože z kameniva z kostek kamenných drobných</t>
  </si>
  <si>
    <t>15 = 15,000 [A]_x000d_
 "předláždění sjezdu u čp.25"_x000d_
 "Celkem: "A = 15,000 [B]</t>
  </si>
  <si>
    <t>460921222</t>
  </si>
  <si>
    <t>Vyspravení krytu po překopech kladení dlažby pro pokládání kabelů, včetně rozprostření, urovnání a zhutnění podkladu a provedení lože z kameniva z dlaždic beton</t>
  </si>
  <si>
    <t>Vyspravení krytu po překopech kladení dlažby pro pokládání kabelů, včetně rozprostření, urovnání a zhutnění podkladu a provedení lože z kameniva z dlaždic betonových tvarovaných nebo zámkových</t>
  </si>
  <si>
    <t>254 = 254,000 [A]_x000d_
 "chodník u aut. zastávky"_x000d_
 35 = 35,000 [B]_x000d_
 "chodník u č.p. 25 horní"_x000d_
 38 = 38,000 [C]_x000d_
 "chodník u č.p. 25 dolní"_x000d_
 "Celkem: "A+B+C = 327,000 [D]</t>
  </si>
  <si>
    <t>468011143</t>
  </si>
  <si>
    <t>Odstranění podkladů nebo krytů komunikací včetně rozpojení na kusy a zarovnání styčné spáry ze živice, tloušťky přes 10 do 15 cm</t>
  </si>
  <si>
    <t>22*1 = 22,000 [A]_x000d_
 9*1.5 = 13,500 [B]_x000d_
 6*1 = 6,000 [C]_x000d_
 13*2 = 26,000 [D]_x000d_
 "Celkem: "A+B+C+D = 67,500 [E]</t>
  </si>
  <si>
    <t>468021221</t>
  </si>
  <si>
    <t>Vytrhání dlažby včetně ručního rozebrání, vytřídění, odhozu na hromady nebo naložení na dopravní prostředek a očistění kostek nebo dlaždic z pískového podkladu</t>
  </si>
  <si>
    <t>Vytrhání dlažby včetně ručního rozebrání, vytřídění, odhozu na hromady nebo naložení na dopravní prostředek a očistění kostek nebo dlaždic z pískového podkladu z dlaždic zámkových, spáry nezalité</t>
  </si>
  <si>
    <t>254 = 254,000 [A]_x000d_
 "chodník u aut. zastávky"_x000d_
 35 = 35,000 [B]_x000d_
 "chodník u čp. 25 horní"_x000d_
 38 = 38,000 [C]_x000d_
 "chodník u čp.25 dolní"_x000d_
 "Celkem: "A+B+C = 327,000 [D]</t>
  </si>
  <si>
    <t>468022231</t>
  </si>
  <si>
    <t>Vytrhání dlažby včetně ručního rozebrání, vytřídění, odhozu na hromady nebo naložení na dopravní prostředek a očistění kostek nebo dlaždic kladené do malty z ka</t>
  </si>
  <si>
    <t>Vytrhání dlažby včetně ručního rozebrání, vytřídění, odhozu na hromady nebo naložení na dopravní prostředek a očistění kostek nebo dlaždic kladené do malty z kamene lomového, spáry zalité</t>
  </si>
  <si>
    <t>15 = 15,000 [A]_x000d_
 "vjezd čp.25"_x000d_
 "Celkem: "A = 15,000 [B]</t>
  </si>
  <si>
    <t>468041123</t>
  </si>
  <si>
    <t>Řezání spár v podkladu nebo krytu živičném, tloušťky přes 10 do 15 cm</t>
  </si>
  <si>
    <t>22*2+1 = 45,000 [A]_x000d_
 9*2+3 = 21,000 [B]_x000d_
 6*2+2 = 14,000 [C]_x000d_
 13*2+4 = 30,000 [D]_x000d_
 "Celkem: "A+B+C+D = 110,000 [E]</t>
  </si>
  <si>
    <t>468051121</t>
  </si>
  <si>
    <t>Bourání základu betonového</t>
  </si>
  <si>
    <t>1 = 1,000 [A]_x000d_
 "zřízení prostupu pro kabelovod u kanalizačních vpustí čp.25"_x000d_
 "Celkem: "A = 1,000 [B]</t>
  </si>
  <si>
    <t>469972112</t>
  </si>
  <si>
    <t>Odvoz suti nebo vybouraných hmot bez naložení, se složením a hrubým urovnáním suti do 1 km</t>
  </si>
  <si>
    <t>129.175 = 129,175 [A]_x000d_
 "odvoz suti na recyklační skládku VHST Pelhřimov, ul. Kouřimského"_x000d_
 "Celkem: "A = 129,175 [B]</t>
  </si>
  <si>
    <t>469972122</t>
  </si>
  <si>
    <t>Odvoz suti nebo vybouraných hmot bez naložení, se složením a hrubým urovnáním suti Příplatek k ceně za každý další i započatý 1 km</t>
  </si>
  <si>
    <t>129.175*6 = 775,050 [A]_x000d_
 "odvoz suti na recyklační skládku VHST Pelhřimov, ul. Kouřimského"_x000d_
 "Celkem: "A = 775,050 [B]</t>
  </si>
  <si>
    <t>469972311</t>
  </si>
  <si>
    <t>Nakládání suti nebo vybouraných hmot na dopravní prostředky pro vodorovnou dopravu suti</t>
  </si>
  <si>
    <t>129.175 = 129,175 [A]_x000d_
 "nakládání suti pro odvoz na skládku"_x000d_
 "Celkem: "A = 129,175 [B]</t>
  </si>
  <si>
    <t>469973120</t>
  </si>
  <si>
    <t>Poplatek za uložení stavebního odpadu (skládkovné) na recyklační skládce z prostého betonu zatříděného do Katalogu odpadů pod kódem 17 01 01</t>
  </si>
  <si>
    <t>2.2 = 2,200 [A]_x000d_
 "uložení na recyklační skládce VHST Pelhřimov, ul. Kouřimského"_x000d_
 "Celkem: "A = 2,200 [B]</t>
  </si>
  <si>
    <t>469973125</t>
  </si>
  <si>
    <t>Poplatek za uložení stavebního odpadu (skládkovné) na recyklační skládce asfaltového bez obsahu dehtu zatříděného do Katalogu odpadů pod kódem 17 03 02</t>
  </si>
  <si>
    <t>21.33 = 21,330 [A]_x000d_
 "uložení na recyklační skládce VHST Pelhřimov, ul. Kouřimského - vytrhaný živičný povrch"_x000d_
 "Celkem: "A = 21,330 [B]</t>
  </si>
  <si>
    <t>469981111</t>
  </si>
  <si>
    <t>Přesun hmot pro pomocné stavební práce při elektromontážích dopravní vzdálenost do 1 000 m</t>
  </si>
  <si>
    <t>129.175+7.866 = 137,041 [A]_x000d_
 "přesun hmot"_x000d_
 "Celkem: "A = 137,041 [B]</t>
  </si>
  <si>
    <t>469981211</t>
  </si>
  <si>
    <t>Přesun hmot pro pomocné stavební práce při elektromontážích Příplatek k ceně za zvětšený přesun přes vymezenou největší dopravní vzdálenost za každých dalších i</t>
  </si>
  <si>
    <t>Přesun hmot pro pomocné stavební práce při elektromontážích Příplatek k ceně za zvětšený přesun přes vymezenou největší dopravní vzdálenost za každých dalších i započatých 1000 m</t>
  </si>
  <si>
    <t>(129.175+7.866)*10 = 1370,410 [A]_x000d_
 "příplatek za přesum hmot + 10 km"_x000d_
 "Celkem: "A = 1370,410 [B]</t>
  </si>
  <si>
    <t>59245288</t>
  </si>
  <si>
    <t>dlažba zámková betonová tvaru vlny 225x112mm tl 100mm přírodní</t>
  </si>
  <si>
    <t>38 = 38,000 [A]</t>
  </si>
  <si>
    <t>911381412 R</t>
  </si>
  <si>
    <t>Demontáž a zpětná montáž svodidel</t>
  </si>
  <si>
    <t>25 = 25,000 [A]_x000d_
 "svodidla - demontáž a zpětná montáž"_x000d_
 "Celkem: "A = 25,000 [B]</t>
  </si>
  <si>
    <t>91221211 R</t>
  </si>
  <si>
    <t>Dočasné odstranění a zpětné uložení směrových sloupků s bodcem</t>
  </si>
  <si>
    <t>15 = 15,000 [A]</t>
  </si>
  <si>
    <t>966006221 R</t>
  </si>
  <si>
    <t>Dočasné odstranění a zpětné uložení dopravní značek</t>
  </si>
  <si>
    <t>3 = 3,000 [A]</t>
  </si>
  <si>
    <t>0</t>
  </si>
  <si>
    <t>Všeobecné konstrukce a práce</t>
  </si>
  <si>
    <t>012154000</t>
  </si>
  <si>
    <t>Vytyčení hranice pozemku</t>
  </si>
  <si>
    <t>km</t>
  </si>
  <si>
    <t xml:space="preserve">Průzkumné, zeměměřičské a projektové práce
  zeměměřičské práce
    přípravné práce
      vytyčení hranice pozemku</t>
  </si>
  <si>
    <t>1,047 = 1,047 [A]</t>
  </si>
  <si>
    <t>HSV</t>
  </si>
  <si>
    <t>Práce a dodávky HSV</t>
  </si>
  <si>
    <t>012203000</t>
  </si>
  <si>
    <t>Zeměměřičské práce před výstavbou</t>
  </si>
  <si>
    <t>013244000</t>
  </si>
  <si>
    <t>Dokumentace pro provádění stavby</t>
  </si>
  <si>
    <t>013294000</t>
  </si>
  <si>
    <t>Ostatní dokumentace stavby</t>
  </si>
  <si>
    <t>020001000</t>
  </si>
  <si>
    <t>Příprava staveniště</t>
  </si>
  <si>
    <t>034303000</t>
  </si>
  <si>
    <t>Dopravní značení na staveništi</t>
  </si>
  <si>
    <t>072103001</t>
  </si>
  <si>
    <t>Projednání DIO a zajištění DIR komunikace II.a III. třídy</t>
  </si>
  <si>
    <t>075002000</t>
  </si>
  <si>
    <t>Ochranná pásma</t>
  </si>
  <si>
    <t>091104000R</t>
  </si>
  <si>
    <t>Doprava materiálu</t>
  </si>
  <si>
    <t>094103000R</t>
  </si>
  <si>
    <t>Doprava stavební techniky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</si>
</sst>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10">
    <font>
      <sz val="11"/>
      <name val="Calibri"/>
      <family val="2"/>
      <scheme val="minor"/>
    </font>
    <font>
      <sz val="11"/>
      <color rgb="FFD9D9D9"/>
      <name val="Calibri"/>
      <scheme val="minor"/>
    </font>
    <font>
      <sz val="10"/>
      <color rgb="FF000000"/>
      <name val="Arial"/>
    </font>
    <font>
      <b/>
      <sz val="16"/>
      <color rgb="FF000000"/>
      <name val="Arial"/>
    </font>
    <font>
      <b/>
      <sz val="10"/>
      <color rgb="FF000000"/>
      <name val="Arial"/>
    </font>
    <font>
      <sz val="10"/>
      <color rgb="FFFFFFFF"/>
      <name val="Arial"/>
    </font>
    <font>
      <b/>
      <sz val="11"/>
      <color rgb="FF000000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i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19">
    <border/>
    <border>
      <left style="thin"/>
      <right style="thin"/>
      <top style="thin"/>
      <bottom style="thin"/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14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left" vertical="center" wrapText="1"/>
    </xf>
    <xf numFmtId="0" fontId="4" fillId="0" borderId="0">
      <alignment horizontal="righ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4" fillId="0" borderId="0">
      <alignment horizontal="right" vertical="center" wrapText="1"/>
    </xf>
    <xf numFmtId="0" fontId="6" fillId="0" borderId="0">
      <alignment horizontal="left" vertical="center" wrapText="1"/>
    </xf>
    <xf numFmtId="0" fontId="6" fillId="0" borderId="0">
      <alignment horizontal="left" vertical="center" wrapText="1"/>
    </xf>
    <xf numFmtId="0" fontId="4" fillId="0" borderId="0">
      <alignment horizontal="left" vertical="center" wrapText="1"/>
    </xf>
    <xf numFmtId="0" fontId="4" fillId="0" borderId="0">
      <alignment horizontal="left" vertical="center" wrapText="1"/>
    </xf>
    <xf numFmtId="0" fontId="2" fillId="0" borderId="0">
      <alignment horizontal="left" vertical="center" wrapText="1"/>
    </xf>
    <xf numFmtId="0" fontId="2" fillId="0" borderId="0">
      <alignment horizontal="right" vertical="center" wrapText="1"/>
    </xf>
    <xf numFmtId="0" fontId="9" fillId="0" borderId="0">
      <alignment horizontal="left" vertical="center" wrapText="1"/>
    </xf>
  </cellStyleXfs>
  <cellXfs count="51">
    <xf numFmtId="0" fontId="0" fillId="0" borderId="0" xfId="0"/>
    <xf numFmtId="0" fontId="1" fillId="2" borderId="0" xfId="0" applyFont="1" applyFill="1"/>
    <xf numFmtId="0" fontId="2" fillId="2" borderId="0" xfId="1" applyFill="1">
      <alignment horizontal="left" vertical="center" wrapText="1"/>
    </xf>
    <xf numFmtId="0" fontId="0" fillId="2" borderId="0" xfId="0" applyFill="1"/>
    <xf numFmtId="0" fontId="3" fillId="2" borderId="0" xfId="2" applyFill="1">
      <alignment horizontal="left" vertical="center" wrapText="1"/>
    </xf>
    <xf numFmtId="0" fontId="4" fillId="2" borderId="0" xfId="3" applyFill="1">
      <alignment horizontal="right" vertical="center" wrapText="1"/>
    </xf>
    <xf numFmtId="165" fontId="4" fillId="2" borderId="0" xfId="3" applyNumberFormat="1" applyFill="1">
      <alignment horizontal="right" vertical="center" wrapText="1"/>
    </xf>
    <xf numFmtId="0" fontId="5" fillId="3" borderId="1" xfId="4" applyFill="1" applyBorder="1">
      <alignment horizontal="center" vertical="center" wrapText="1"/>
    </xf>
    <xf numFmtId="49" fontId="4" fillId="0" borderId="1" xfId="5" applyNumberFormat="1" applyBorder="1">
      <alignment horizontal="left" vertical="center" wrapText="1"/>
    </xf>
    <xf numFmtId="165" fontId="4" fillId="0" borderId="1" xfId="6" applyNumberFormat="1" applyBorder="1">
      <alignment horizontal="right" vertical="center" wrapText="1"/>
    </xf>
    <xf numFmtId="0" fontId="0" fillId="2" borderId="2" xfId="0" applyFill="1" applyBorder="1"/>
    <xf numFmtId="0" fontId="0" fillId="2" borderId="3" xfId="0" applyFill="1" applyBorder="1"/>
    <xf numFmtId="0" fontId="2" fillId="2" borderId="3" xfId="1" applyFill="1" applyBorder="1">
      <alignment horizontal="left" vertical="center" wrapText="1"/>
    </xf>
    <xf numFmtId="0" fontId="0" fillId="2" borderId="4" xfId="0" applyFill="1" applyBorder="1"/>
    <xf numFmtId="0" fontId="0" fillId="2" borderId="5" xfId="0" applyFill="1" applyBorder="1"/>
    <xf numFmtId="0" fontId="0" fillId="2" borderId="0" xfId="0" applyFill="1" applyBorder="1"/>
    <xf numFmtId="0" fontId="3" fillId="2" borderId="0" xfId="2" applyFill="1" applyBorder="1">
      <alignment horizontal="left" vertical="center" wrapText="1"/>
    </xf>
    <xf numFmtId="0" fontId="0" fillId="2" borderId="6" xfId="0" applyFill="1" applyBorder="1"/>
    <xf numFmtId="0" fontId="6" fillId="2" borderId="5" xfId="7" applyFill="1" applyBorder="1">
      <alignment horizontal="left" vertical="center" wrapText="1"/>
    </xf>
    <xf numFmtId="0" fontId="6" fillId="2" borderId="0" xfId="7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6" fillId="2" borderId="0" xfId="7" applyFill="1" applyBorder="1">
      <alignment horizontal="left" vertical="center" wrapText="1"/>
    </xf>
    <xf numFmtId="0" fontId="0" fillId="2" borderId="7" xfId="0" applyFill="1" applyBorder="1" applyAlignment="1">
      <alignment horizontal="center"/>
    </xf>
    <xf numFmtId="165" fontId="0" fillId="2" borderId="7" xfId="0" applyNumberFormat="1" applyFill="1" applyBorder="1" applyAlignment="1">
      <alignment horizontal="center"/>
    </xf>
    <xf numFmtId="0" fontId="5" fillId="3" borderId="8" xfId="4" applyFill="1" applyBorder="1">
      <alignment horizontal="center" vertical="center" wrapText="1"/>
    </xf>
    <xf numFmtId="0" fontId="5" fillId="3" borderId="9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  <xf numFmtId="0" fontId="5" fillId="3" borderId="11" xfId="4" applyFill="1" applyBorder="1">
      <alignment horizontal="center" vertical="center" wrapText="1"/>
    </xf>
    <xf numFmtId="0" fontId="5" fillId="3" borderId="12" xfId="4" applyFill="1" applyBorder="1">
      <alignment horizontal="center" vertical="center" wrapText="1"/>
    </xf>
    <xf numFmtId="0" fontId="7" fillId="2" borderId="7" xfId="0" applyFont="1" applyFill="1" applyBorder="1"/>
    <xf numFmtId="0" fontId="7" fillId="2" borderId="13" xfId="0" applyFont="1" applyFill="1" applyBorder="1"/>
    <xf numFmtId="0" fontId="7" fillId="2" borderId="7" xfId="0" applyFont="1" applyFill="1" applyBorder="1" applyAlignment="1">
      <alignment horizontal="right"/>
    </xf>
    <xf numFmtId="0" fontId="7" fillId="2" borderId="14" xfId="0" applyFont="1" applyFill="1" applyBorder="1"/>
    <xf numFmtId="165" fontId="7" fillId="2" borderId="7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7" xfId="0" applyBorder="1"/>
    <xf numFmtId="0" fontId="0" fillId="0" borderId="7" xfId="0" applyBorder="1" applyAlignment="1">
      <alignment horizontal="right"/>
    </xf>
    <xf numFmtId="0" fontId="0" fillId="0" borderId="7" xfId="0" applyBorder="1" applyAlignment="1">
      <alignment wrapText="1"/>
    </xf>
    <xf numFmtId="0" fontId="0" fillId="0" borderId="7" xfId="0" applyBorder="1" applyAlignment="1">
      <alignment horizontal="center"/>
    </xf>
    <xf numFmtId="164" fontId="0" fillId="0" borderId="7" xfId="0" applyNumberFormat="1" applyBorder="1" applyAlignment="1">
      <alignment horizontal="center"/>
    </xf>
    <xf numFmtId="165" fontId="0" fillId="0" borderId="7" xfId="0" applyNumberFormat="1" applyBorder="1" applyAlignment="1">
      <alignment horizontal="center"/>
    </xf>
    <xf numFmtId="165" fontId="0" fillId="0" borderId="0" xfId="0" applyNumberFormat="1"/>
    <xf numFmtId="0" fontId="0" fillId="0" borderId="5" xfId="0" applyBorder="1"/>
    <xf numFmtId="0" fontId="0" fillId="0" borderId="0" xfId="0" applyBorder="1"/>
    <xf numFmtId="0" fontId="0" fillId="0" borderId="6" xfId="0" applyBorder="1"/>
    <xf numFmtId="0" fontId="8" fillId="0" borderId="7" xfId="0" applyFont="1" applyBorder="1" applyAlignment="1">
      <alignment wrapText="1"/>
    </xf>
    <xf numFmtId="0" fontId="0" fillId="0" borderId="0" xfId="0" applyBorder="1" applyAlignment="1">
      <alignment wrapText="1"/>
    </xf>
    <xf numFmtId="0" fontId="0" fillId="0" borderId="16" xfId="0" applyBorder="1"/>
    <xf numFmtId="0" fontId="0" fillId="0" borderId="17" xfId="0" applyBorder="1"/>
    <xf numFmtId="0" fontId="0" fillId="0" borderId="17" xfId="0" applyBorder="1" applyAlignment="1">
      <alignment wrapText="1"/>
    </xf>
    <xf numFmtId="0" fontId="0" fillId="0" borderId="18" xfId="0" applyBorder="1"/>
  </cellXfs>
  <cellStyles count="14">
    <cellStyle name="Normal" xfId="0" builtinId="0"/>
    <cellStyle name="NormalStyle" xfId="1"/>
    <cellStyle name="NadpisRekapitulaceSoupisPraciStyle" xfId="2"/>
    <cellStyle name="RekapitulaceCenyStyle" xfId="3"/>
    <cellStyle name="NadpisySloupcuStyle" xfId="4"/>
    <cellStyle name="NormalBoldLeftStyle" xfId="5"/>
    <cellStyle name="NormalBoldRightStyle" xfId="6"/>
    <cellStyle name="StavbaRozpocetHeaderStyle" xfId="7"/>
    <cellStyle name="NadpisStrukturyStyle" xfId="8"/>
    <cellStyle name="StavebniDilStyle" xfId="9"/>
    <cellStyle name="NormalBoldStyle" xfId="10"/>
    <cellStyle name="NormalLeftStyle" xfId="11"/>
    <cellStyle name="NormalRightStyle" xfId="12"/>
    <cellStyle name="PolDoplnInfoStyle" xfId="13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5"/>
  <cols>
    <col min="1" max="1" width="7.570313" bestFit="1" customWidth="1"/>
    <col min="2" max="2" width="129.5703" customWidth="1"/>
    <col min="3" max="3" width="19.42578" customWidth="1"/>
    <col min="4" max="4" width="19.42578" customWidth="1"/>
    <col min="5" max="5" width="19.42578" customWidth="1"/>
  </cols>
  <sheetData>
    <row r="1">
      <c r="A1" s="1" t="s">
        <v>0</v>
      </c>
      <c r="B1" s="2" t="s">
        <v>1</v>
      </c>
      <c r="C1" s="3"/>
      <c r="D1" s="3"/>
      <c r="E1" s="3"/>
    </row>
    <row r="2">
      <c r="A2" s="1"/>
      <c r="B2" s="4" t="s">
        <v>2</v>
      </c>
      <c r="C2" s="3"/>
      <c r="D2" s="3"/>
      <c r="E2" s="3"/>
    </row>
    <row r="3">
      <c r="A3" s="3"/>
      <c r="B3" s="3"/>
      <c r="C3" s="3"/>
      <c r="D3" s="3"/>
      <c r="E3" s="3"/>
    </row>
    <row r="4" ht="20.25">
      <c r="A4" s="3"/>
      <c r="B4" s="4" t="s">
        <v>3</v>
      </c>
      <c r="C4" s="3"/>
      <c r="D4" s="3"/>
      <c r="E4" s="3"/>
    </row>
    <row r="5">
      <c r="A5" s="3"/>
      <c r="B5" s="3"/>
      <c r="C5" s="3"/>
      <c r="D5" s="3"/>
      <c r="E5" s="3"/>
    </row>
    <row r="6">
      <c r="A6" s="3"/>
      <c r="B6" s="5" t="s">
        <v>4</v>
      </c>
      <c r="C6" s="6">
        <f>SUM(C10:C11)</f>
        <v>0</v>
      </c>
      <c r="D6" s="3"/>
      <c r="E6" s="3"/>
    </row>
    <row r="7">
      <c r="A7" s="3"/>
      <c r="B7" s="5" t="s">
        <v>5</v>
      </c>
      <c r="C7" s="6">
        <f>SUM(E10:E11)</f>
        <v>0</v>
      </c>
      <c r="D7" s="3"/>
      <c r="E7" s="3"/>
    </row>
    <row r="8">
      <c r="A8" s="3"/>
      <c r="B8" s="3"/>
      <c r="C8" s="3"/>
      <c r="D8" s="3"/>
      <c r="E8" s="3"/>
    </row>
    <row r="9">
      <c r="A9" s="7" t="s">
        <v>6</v>
      </c>
      <c r="B9" s="7" t="s">
        <v>7</v>
      </c>
      <c r="C9" s="7" t="s">
        <v>8</v>
      </c>
      <c r="D9" s="7" t="s">
        <v>9</v>
      </c>
      <c r="E9" s="7" t="s">
        <v>10</v>
      </c>
    </row>
    <row r="10">
      <c r="A10" s="8" t="s">
        <v>11</v>
      </c>
      <c r="B10" s="8" t="s">
        <v>12</v>
      </c>
      <c r="C10" s="9">
        <f>'SO6'!I3</f>
        <v>0</v>
      </c>
      <c r="D10" s="9">
        <f>SUMIFS('SO6'!O:O,'SO6'!A:A,"P")</f>
        <v>0</v>
      </c>
      <c r="E10" s="9">
        <f>C10+D10</f>
        <v>0</v>
      </c>
    </row>
    <row r="11">
      <c r="A11" s="8" t="s">
        <v>13</v>
      </c>
      <c r="B11" s="8" t="s">
        <v>14</v>
      </c>
      <c r="C11" s="9">
        <f>VRN!I3</f>
        <v>0</v>
      </c>
      <c r="D11" s="9">
        <f>SUMIFS(VRN!O:O,VRN!A:A,"P")</f>
        <v>0</v>
      </c>
      <c r="E11" s="9">
        <f>C11+D11</f>
        <v>0</v>
      </c>
    </row>
  </sheetData>
  <mergeCells count="2">
    <mergeCell ref="B2:B3"/>
    <mergeCell ref="B4:E4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15</v>
      </c>
      <c r="F2" s="15"/>
      <c r="G2" s="15"/>
      <c r="H2" s="15"/>
      <c r="I2" s="15"/>
      <c r="J2" s="17"/>
    </row>
    <row r="3">
      <c r="A3" s="3" t="s">
        <v>16</v>
      </c>
      <c r="B3" s="18" t="s">
        <v>17</v>
      </c>
      <c r="C3" s="19" t="s">
        <v>18</v>
      </c>
      <c r="D3" s="20"/>
      <c r="E3" s="21" t="s">
        <v>19</v>
      </c>
      <c r="F3" s="15"/>
      <c r="G3" s="15"/>
      <c r="H3" s="22" t="s">
        <v>11</v>
      </c>
      <c r="I3" s="23">
        <f>SUMIFS(I8:I313,A8:A313,"SD")</f>
        <v>0</v>
      </c>
      <c r="J3" s="17"/>
      <c r="O3">
        <v>0</v>
      </c>
      <c r="P3">
        <v>2</v>
      </c>
    </row>
    <row r="4">
      <c r="A4" s="3" t="s">
        <v>20</v>
      </c>
      <c r="B4" s="18" t="s">
        <v>21</v>
      </c>
      <c r="C4" s="19" t="s">
        <v>11</v>
      </c>
      <c r="D4" s="20"/>
      <c r="E4" s="21" t="s">
        <v>12</v>
      </c>
      <c r="F4" s="15"/>
      <c r="G4" s="15"/>
      <c r="H4" s="15"/>
      <c r="I4" s="15"/>
      <c r="J4" s="17"/>
      <c r="O4">
        <v>0.12</v>
      </c>
      <c r="P4">
        <v>2</v>
      </c>
    </row>
    <row r="5">
      <c r="A5" s="24" t="s">
        <v>22</v>
      </c>
      <c r="B5" s="25" t="s">
        <v>23</v>
      </c>
      <c r="C5" s="7" t="s">
        <v>24</v>
      </c>
      <c r="D5" s="7" t="s">
        <v>25</v>
      </c>
      <c r="E5" s="7" t="s">
        <v>26</v>
      </c>
      <c r="F5" s="7" t="s">
        <v>27</v>
      </c>
      <c r="G5" s="7" t="s">
        <v>28</v>
      </c>
      <c r="H5" s="7" t="s">
        <v>29</v>
      </c>
      <c r="I5" s="7"/>
      <c r="J5" s="26" t="s">
        <v>30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31</v>
      </c>
      <c r="I6" s="7" t="s">
        <v>32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33</v>
      </c>
      <c r="B8" s="30"/>
      <c r="C8" s="31" t="s">
        <v>34</v>
      </c>
      <c r="D8" s="32"/>
      <c r="E8" s="29" t="s">
        <v>35</v>
      </c>
      <c r="F8" s="32"/>
      <c r="G8" s="32"/>
      <c r="H8" s="32"/>
      <c r="I8" s="33">
        <f>SUMIFS(I9:I313,A9:A313,"P")</f>
        <v>0</v>
      </c>
      <c r="J8" s="34"/>
    </row>
    <row r="9">
      <c r="A9" s="35" t="s">
        <v>36</v>
      </c>
      <c r="B9" s="35">
        <v>1</v>
      </c>
      <c r="C9" s="36" t="s">
        <v>37</v>
      </c>
      <c r="D9" s="35" t="s">
        <v>38</v>
      </c>
      <c r="E9" s="37" t="s">
        <v>39</v>
      </c>
      <c r="F9" s="38" t="s">
        <v>40</v>
      </c>
      <c r="G9" s="39">
        <v>138</v>
      </c>
      <c r="H9" s="40">
        <v>0</v>
      </c>
      <c r="I9" s="40">
        <f>ROUND(G9*H9,P4)</f>
        <v>0</v>
      </c>
      <c r="J9" s="35"/>
      <c r="O9" s="41">
        <f>I9*0.21</f>
        <v>0</v>
      </c>
      <c r="P9">
        <v>3</v>
      </c>
    </row>
    <row r="10">
      <c r="A10" s="35" t="s">
        <v>41</v>
      </c>
      <c r="B10" s="42"/>
      <c r="C10" s="43"/>
      <c r="D10" s="43"/>
      <c r="E10" s="37" t="s">
        <v>39</v>
      </c>
      <c r="F10" s="43"/>
      <c r="G10" s="43"/>
      <c r="H10" s="43"/>
      <c r="I10" s="43"/>
      <c r="J10" s="44"/>
    </row>
    <row r="11" ht="45">
      <c r="A11" s="35" t="s">
        <v>42</v>
      </c>
      <c r="B11" s="42"/>
      <c r="C11" s="43"/>
      <c r="D11" s="43"/>
      <c r="E11" s="45" t="s">
        <v>43</v>
      </c>
      <c r="F11" s="43"/>
      <c r="G11" s="43"/>
      <c r="H11" s="43"/>
      <c r="I11" s="43"/>
      <c r="J11" s="44"/>
    </row>
    <row r="12">
      <c r="A12" s="35" t="s">
        <v>44</v>
      </c>
      <c r="B12" s="42"/>
      <c r="C12" s="43"/>
      <c r="D12" s="43"/>
      <c r="E12" s="46" t="s">
        <v>38</v>
      </c>
      <c r="F12" s="43"/>
      <c r="G12" s="43"/>
      <c r="H12" s="43"/>
      <c r="I12" s="43"/>
      <c r="J12" s="44"/>
    </row>
    <row r="13" ht="30">
      <c r="A13" s="35" t="s">
        <v>36</v>
      </c>
      <c r="B13" s="35">
        <v>2</v>
      </c>
      <c r="C13" s="36" t="s">
        <v>45</v>
      </c>
      <c r="D13" s="35" t="s">
        <v>38</v>
      </c>
      <c r="E13" s="37" t="s">
        <v>46</v>
      </c>
      <c r="F13" s="38" t="s">
        <v>40</v>
      </c>
      <c r="G13" s="39">
        <v>2727</v>
      </c>
      <c r="H13" s="40">
        <v>0</v>
      </c>
      <c r="I13" s="40">
        <f>ROUND(G13*H13,P4)</f>
        <v>0</v>
      </c>
      <c r="J13" s="35"/>
      <c r="O13" s="41">
        <f>I13*0.21</f>
        <v>0</v>
      </c>
      <c r="P13">
        <v>3</v>
      </c>
    </row>
    <row r="14" ht="30">
      <c r="A14" s="35" t="s">
        <v>41</v>
      </c>
      <c r="B14" s="42"/>
      <c r="C14" s="43"/>
      <c r="D14" s="43"/>
      <c r="E14" s="37" t="s">
        <v>46</v>
      </c>
      <c r="F14" s="43"/>
      <c r="G14" s="43"/>
      <c r="H14" s="43"/>
      <c r="I14" s="43"/>
      <c r="J14" s="44"/>
    </row>
    <row r="15" ht="45">
      <c r="A15" s="35" t="s">
        <v>42</v>
      </c>
      <c r="B15" s="42"/>
      <c r="C15" s="43"/>
      <c r="D15" s="43"/>
      <c r="E15" s="45" t="s">
        <v>47</v>
      </c>
      <c r="F15" s="43"/>
      <c r="G15" s="43"/>
      <c r="H15" s="43"/>
      <c r="I15" s="43"/>
      <c r="J15" s="44"/>
    </row>
    <row r="16">
      <c r="A16" s="35" t="s">
        <v>44</v>
      </c>
      <c r="B16" s="42"/>
      <c r="C16" s="43"/>
      <c r="D16" s="43"/>
      <c r="E16" s="46" t="s">
        <v>38</v>
      </c>
      <c r="F16" s="43"/>
      <c r="G16" s="43"/>
      <c r="H16" s="43"/>
      <c r="I16" s="43"/>
      <c r="J16" s="44"/>
    </row>
    <row r="17">
      <c r="A17" s="35" t="s">
        <v>36</v>
      </c>
      <c r="B17" s="35">
        <v>3</v>
      </c>
      <c r="C17" s="36" t="s">
        <v>48</v>
      </c>
      <c r="D17" s="35" t="s">
        <v>38</v>
      </c>
      <c r="E17" s="37" t="s">
        <v>49</v>
      </c>
      <c r="F17" s="38" t="s">
        <v>50</v>
      </c>
      <c r="G17" s="39">
        <v>2</v>
      </c>
      <c r="H17" s="40">
        <v>0</v>
      </c>
      <c r="I17" s="40">
        <f>ROUND(G17*H17,P4)</f>
        <v>0</v>
      </c>
      <c r="J17" s="35"/>
      <c r="O17" s="41">
        <f>I17*0.21</f>
        <v>0</v>
      </c>
      <c r="P17">
        <v>3</v>
      </c>
    </row>
    <row r="18">
      <c r="A18" s="35" t="s">
        <v>41</v>
      </c>
      <c r="B18" s="42"/>
      <c r="C18" s="43"/>
      <c r="D18" s="43"/>
      <c r="E18" s="37" t="s">
        <v>49</v>
      </c>
      <c r="F18" s="43"/>
      <c r="G18" s="43"/>
      <c r="H18" s="43"/>
      <c r="I18" s="43"/>
      <c r="J18" s="44"/>
    </row>
    <row r="19" ht="45">
      <c r="A19" s="35" t="s">
        <v>42</v>
      </c>
      <c r="B19" s="42"/>
      <c r="C19" s="43"/>
      <c r="D19" s="43"/>
      <c r="E19" s="45" t="s">
        <v>51</v>
      </c>
      <c r="F19" s="43"/>
      <c r="G19" s="43"/>
      <c r="H19" s="43"/>
      <c r="I19" s="43"/>
      <c r="J19" s="44"/>
    </row>
    <row r="20">
      <c r="A20" s="35" t="s">
        <v>44</v>
      </c>
      <c r="B20" s="42"/>
      <c r="C20" s="43"/>
      <c r="D20" s="43"/>
      <c r="E20" s="46" t="s">
        <v>38</v>
      </c>
      <c r="F20" s="43"/>
      <c r="G20" s="43"/>
      <c r="H20" s="43"/>
      <c r="I20" s="43"/>
      <c r="J20" s="44"/>
    </row>
    <row r="21" ht="30">
      <c r="A21" s="35" t="s">
        <v>36</v>
      </c>
      <c r="B21" s="35">
        <v>4</v>
      </c>
      <c r="C21" s="36" t="s">
        <v>52</v>
      </c>
      <c r="D21" s="35" t="s">
        <v>38</v>
      </c>
      <c r="E21" s="37" t="s">
        <v>53</v>
      </c>
      <c r="F21" s="38" t="s">
        <v>50</v>
      </c>
      <c r="G21" s="39">
        <v>26</v>
      </c>
      <c r="H21" s="40">
        <v>0</v>
      </c>
      <c r="I21" s="40">
        <f>ROUND(G21*H21,P4)</f>
        <v>0</v>
      </c>
      <c r="J21" s="35"/>
      <c r="O21" s="41">
        <f>I21*0.21</f>
        <v>0</v>
      </c>
      <c r="P21">
        <v>3</v>
      </c>
    </row>
    <row r="22" ht="30">
      <c r="A22" s="35" t="s">
        <v>41</v>
      </c>
      <c r="B22" s="42"/>
      <c r="C22" s="43"/>
      <c r="D22" s="43"/>
      <c r="E22" s="37" t="s">
        <v>53</v>
      </c>
      <c r="F22" s="43"/>
      <c r="G22" s="43"/>
      <c r="H22" s="43"/>
      <c r="I22" s="43"/>
      <c r="J22" s="44"/>
    </row>
    <row r="23" ht="75">
      <c r="A23" s="35" t="s">
        <v>42</v>
      </c>
      <c r="B23" s="42"/>
      <c r="C23" s="43"/>
      <c r="D23" s="43"/>
      <c r="E23" s="45" t="s">
        <v>54</v>
      </c>
      <c r="F23" s="43"/>
      <c r="G23" s="43"/>
      <c r="H23" s="43"/>
      <c r="I23" s="43"/>
      <c r="J23" s="44"/>
    </row>
    <row r="24">
      <c r="A24" s="35" t="s">
        <v>44</v>
      </c>
      <c r="B24" s="42"/>
      <c r="C24" s="43"/>
      <c r="D24" s="43"/>
      <c r="E24" s="46" t="s">
        <v>38</v>
      </c>
      <c r="F24" s="43"/>
      <c r="G24" s="43"/>
      <c r="H24" s="43"/>
      <c r="I24" s="43"/>
      <c r="J24" s="44"/>
    </row>
    <row r="25">
      <c r="A25" s="35" t="s">
        <v>36</v>
      </c>
      <c r="B25" s="35">
        <v>5</v>
      </c>
      <c r="C25" s="36" t="s">
        <v>55</v>
      </c>
      <c r="D25" s="35" t="s">
        <v>38</v>
      </c>
      <c r="E25" s="37" t="s">
        <v>56</v>
      </c>
      <c r="F25" s="38" t="s">
        <v>57</v>
      </c>
      <c r="G25" s="39">
        <v>2.0939999999999999</v>
      </c>
      <c r="H25" s="40">
        <v>0</v>
      </c>
      <c r="I25" s="40">
        <f>ROUND(G25*H25,P4)</f>
        <v>0</v>
      </c>
      <c r="J25" s="35"/>
      <c r="O25" s="41">
        <f>I25*0.21</f>
        <v>0</v>
      </c>
      <c r="P25">
        <v>3</v>
      </c>
    </row>
    <row r="26">
      <c r="A26" s="35" t="s">
        <v>41</v>
      </c>
      <c r="B26" s="42"/>
      <c r="C26" s="43"/>
      <c r="D26" s="43"/>
      <c r="E26" s="37" t="s">
        <v>56</v>
      </c>
      <c r="F26" s="43"/>
      <c r="G26" s="43"/>
      <c r="H26" s="43"/>
      <c r="I26" s="43"/>
      <c r="J26" s="44"/>
    </row>
    <row r="27" ht="45">
      <c r="A27" s="35" t="s">
        <v>42</v>
      </c>
      <c r="B27" s="42"/>
      <c r="C27" s="43"/>
      <c r="D27" s="43"/>
      <c r="E27" s="45" t="s">
        <v>58</v>
      </c>
      <c r="F27" s="43"/>
      <c r="G27" s="43"/>
      <c r="H27" s="43"/>
      <c r="I27" s="43"/>
      <c r="J27" s="44"/>
    </row>
    <row r="28">
      <c r="A28" s="35" t="s">
        <v>44</v>
      </c>
      <c r="B28" s="42"/>
      <c r="C28" s="43"/>
      <c r="D28" s="43"/>
      <c r="E28" s="46" t="s">
        <v>38</v>
      </c>
      <c r="F28" s="43"/>
      <c r="G28" s="43"/>
      <c r="H28" s="43"/>
      <c r="I28" s="43"/>
      <c r="J28" s="44"/>
    </row>
    <row r="29">
      <c r="A29" s="35" t="s">
        <v>36</v>
      </c>
      <c r="B29" s="35">
        <v>6</v>
      </c>
      <c r="C29" s="36" t="s">
        <v>59</v>
      </c>
      <c r="D29" s="35" t="s">
        <v>38</v>
      </c>
      <c r="E29" s="37" t="s">
        <v>60</v>
      </c>
      <c r="F29" s="38" t="s">
        <v>50</v>
      </c>
      <c r="G29" s="39">
        <v>36</v>
      </c>
      <c r="H29" s="40">
        <v>0</v>
      </c>
      <c r="I29" s="40">
        <f>ROUND(G29*H29,P4)</f>
        <v>0</v>
      </c>
      <c r="J29" s="35"/>
      <c r="O29" s="41">
        <f>I29*0.21</f>
        <v>0</v>
      </c>
      <c r="P29">
        <v>3</v>
      </c>
    </row>
    <row r="30">
      <c r="A30" s="35" t="s">
        <v>41</v>
      </c>
      <c r="B30" s="42"/>
      <c r="C30" s="43"/>
      <c r="D30" s="43"/>
      <c r="E30" s="37" t="s">
        <v>60</v>
      </c>
      <c r="F30" s="43"/>
      <c r="G30" s="43"/>
      <c r="H30" s="43"/>
      <c r="I30" s="43"/>
      <c r="J30" s="44"/>
    </row>
    <row r="31" ht="75">
      <c r="A31" s="35" t="s">
        <v>42</v>
      </c>
      <c r="B31" s="42"/>
      <c r="C31" s="43"/>
      <c r="D31" s="43"/>
      <c r="E31" s="45" t="s">
        <v>61</v>
      </c>
      <c r="F31" s="43"/>
      <c r="G31" s="43"/>
      <c r="H31" s="43"/>
      <c r="I31" s="43"/>
      <c r="J31" s="44"/>
    </row>
    <row r="32">
      <c r="A32" s="35" t="s">
        <v>44</v>
      </c>
      <c r="B32" s="42"/>
      <c r="C32" s="43"/>
      <c r="D32" s="43"/>
      <c r="E32" s="46" t="s">
        <v>38</v>
      </c>
      <c r="F32" s="43"/>
      <c r="G32" s="43"/>
      <c r="H32" s="43"/>
      <c r="I32" s="43"/>
      <c r="J32" s="44"/>
    </row>
    <row r="33">
      <c r="A33" s="35" t="s">
        <v>36</v>
      </c>
      <c r="B33" s="35">
        <v>7</v>
      </c>
      <c r="C33" s="36" t="s">
        <v>62</v>
      </c>
      <c r="D33" s="35" t="s">
        <v>38</v>
      </c>
      <c r="E33" s="37" t="s">
        <v>63</v>
      </c>
      <c r="F33" s="38" t="s">
        <v>50</v>
      </c>
      <c r="G33" s="39">
        <v>18</v>
      </c>
      <c r="H33" s="40">
        <v>0</v>
      </c>
      <c r="I33" s="40">
        <f>ROUND(G33*H33,P4)</f>
        <v>0</v>
      </c>
      <c r="J33" s="35"/>
      <c r="O33" s="41">
        <f>I33*0.21</f>
        <v>0</v>
      </c>
      <c r="P33">
        <v>3</v>
      </c>
    </row>
    <row r="34">
      <c r="A34" s="35" t="s">
        <v>41</v>
      </c>
      <c r="B34" s="42"/>
      <c r="C34" s="43"/>
      <c r="D34" s="43"/>
      <c r="E34" s="37" t="s">
        <v>63</v>
      </c>
      <c r="F34" s="43"/>
      <c r="G34" s="43"/>
      <c r="H34" s="43"/>
      <c r="I34" s="43"/>
      <c r="J34" s="44"/>
    </row>
    <row r="35" ht="75">
      <c r="A35" s="35" t="s">
        <v>42</v>
      </c>
      <c r="B35" s="42"/>
      <c r="C35" s="43"/>
      <c r="D35" s="43"/>
      <c r="E35" s="45" t="s">
        <v>64</v>
      </c>
      <c r="F35" s="43"/>
      <c r="G35" s="43"/>
      <c r="H35" s="43"/>
      <c r="I35" s="43"/>
      <c r="J35" s="44"/>
    </row>
    <row r="36">
      <c r="A36" s="35" t="s">
        <v>44</v>
      </c>
      <c r="B36" s="42"/>
      <c r="C36" s="43"/>
      <c r="D36" s="43"/>
      <c r="E36" s="46" t="s">
        <v>38</v>
      </c>
      <c r="F36" s="43"/>
      <c r="G36" s="43"/>
      <c r="H36" s="43"/>
      <c r="I36" s="43"/>
      <c r="J36" s="44"/>
    </row>
    <row r="37" ht="30">
      <c r="A37" s="35" t="s">
        <v>36</v>
      </c>
      <c r="B37" s="35">
        <v>8</v>
      </c>
      <c r="C37" s="36" t="s">
        <v>65</v>
      </c>
      <c r="D37" s="35" t="s">
        <v>38</v>
      </c>
      <c r="E37" s="37" t="s">
        <v>66</v>
      </c>
      <c r="F37" s="38" t="s">
        <v>40</v>
      </c>
      <c r="G37" s="39">
        <v>2094</v>
      </c>
      <c r="H37" s="40">
        <v>0</v>
      </c>
      <c r="I37" s="40">
        <f>ROUND(G37*H37,P4)</f>
        <v>0</v>
      </c>
      <c r="J37" s="35"/>
      <c r="O37" s="41">
        <f>I37*0.21</f>
        <v>0</v>
      </c>
      <c r="P37">
        <v>3</v>
      </c>
    </row>
    <row r="38" ht="30">
      <c r="A38" s="35" t="s">
        <v>41</v>
      </c>
      <c r="B38" s="42"/>
      <c r="C38" s="43"/>
      <c r="D38" s="43"/>
      <c r="E38" s="37" t="s">
        <v>66</v>
      </c>
      <c r="F38" s="43"/>
      <c r="G38" s="43"/>
      <c r="H38" s="43"/>
      <c r="I38" s="43"/>
      <c r="J38" s="44"/>
    </row>
    <row r="39">
      <c r="A39" s="35" t="s">
        <v>42</v>
      </c>
      <c r="B39" s="42"/>
      <c r="C39" s="43"/>
      <c r="D39" s="43"/>
      <c r="E39" s="45" t="s">
        <v>67</v>
      </c>
      <c r="F39" s="43"/>
      <c r="G39" s="43"/>
      <c r="H39" s="43"/>
      <c r="I39" s="43"/>
      <c r="J39" s="44"/>
    </row>
    <row r="40">
      <c r="A40" s="35" t="s">
        <v>44</v>
      </c>
      <c r="B40" s="42"/>
      <c r="C40" s="43"/>
      <c r="D40" s="43"/>
      <c r="E40" s="46" t="s">
        <v>38</v>
      </c>
      <c r="F40" s="43"/>
      <c r="G40" s="43"/>
      <c r="H40" s="43"/>
      <c r="I40" s="43"/>
      <c r="J40" s="44"/>
    </row>
    <row r="41">
      <c r="A41" s="35" t="s">
        <v>36</v>
      </c>
      <c r="B41" s="35">
        <v>9</v>
      </c>
      <c r="C41" s="36" t="s">
        <v>68</v>
      </c>
      <c r="D41" s="35" t="s">
        <v>38</v>
      </c>
      <c r="E41" s="37" t="s">
        <v>69</v>
      </c>
      <c r="F41" s="38" t="s">
        <v>40</v>
      </c>
      <c r="G41" s="39">
        <v>1047</v>
      </c>
      <c r="H41" s="40">
        <v>0</v>
      </c>
      <c r="I41" s="40">
        <f>ROUND(G41*H41,P4)</f>
        <v>0</v>
      </c>
      <c r="J41" s="35"/>
      <c r="O41" s="41">
        <f>I41*0.21</f>
        <v>0</v>
      </c>
      <c r="P41">
        <v>3</v>
      </c>
    </row>
    <row r="42">
      <c r="A42" s="35" t="s">
        <v>41</v>
      </c>
      <c r="B42" s="42"/>
      <c r="C42" s="43"/>
      <c r="D42" s="43"/>
      <c r="E42" s="37" t="s">
        <v>69</v>
      </c>
      <c r="F42" s="43"/>
      <c r="G42" s="43"/>
      <c r="H42" s="43"/>
      <c r="I42" s="43"/>
      <c r="J42" s="44"/>
    </row>
    <row r="43">
      <c r="A43" s="35" t="s">
        <v>42</v>
      </c>
      <c r="B43" s="42"/>
      <c r="C43" s="43"/>
      <c r="D43" s="43"/>
      <c r="E43" s="45" t="s">
        <v>70</v>
      </c>
      <c r="F43" s="43"/>
      <c r="G43" s="43"/>
      <c r="H43" s="43"/>
      <c r="I43" s="43"/>
      <c r="J43" s="44"/>
    </row>
    <row r="44">
      <c r="A44" s="35" t="s">
        <v>44</v>
      </c>
      <c r="B44" s="42"/>
      <c r="C44" s="43"/>
      <c r="D44" s="43"/>
      <c r="E44" s="46" t="s">
        <v>38</v>
      </c>
      <c r="F44" s="43"/>
      <c r="G44" s="43"/>
      <c r="H44" s="43"/>
      <c r="I44" s="43"/>
      <c r="J44" s="44"/>
    </row>
    <row r="45">
      <c r="A45" s="35" t="s">
        <v>36</v>
      </c>
      <c r="B45" s="35">
        <v>10</v>
      </c>
      <c r="C45" s="36" t="s">
        <v>71</v>
      </c>
      <c r="D45" s="35" t="s">
        <v>38</v>
      </c>
      <c r="E45" s="37" t="s">
        <v>72</v>
      </c>
      <c r="F45" s="38" t="s">
        <v>73</v>
      </c>
      <c r="G45" s="39">
        <v>2</v>
      </c>
      <c r="H45" s="40">
        <v>0</v>
      </c>
      <c r="I45" s="40">
        <f>ROUND(G45*H45,P4)</f>
        <v>0</v>
      </c>
      <c r="J45" s="35"/>
      <c r="O45" s="41">
        <f>I45*0.21</f>
        <v>0</v>
      </c>
      <c r="P45">
        <v>3</v>
      </c>
    </row>
    <row r="46">
      <c r="A46" s="35" t="s">
        <v>41</v>
      </c>
      <c r="B46" s="42"/>
      <c r="C46" s="43"/>
      <c r="D46" s="43"/>
      <c r="E46" s="37" t="s">
        <v>72</v>
      </c>
      <c r="F46" s="43"/>
      <c r="G46" s="43"/>
      <c r="H46" s="43"/>
      <c r="I46" s="43"/>
      <c r="J46" s="44"/>
    </row>
    <row r="47">
      <c r="A47" s="35" t="s">
        <v>44</v>
      </c>
      <c r="B47" s="42"/>
      <c r="C47" s="43"/>
      <c r="D47" s="43"/>
      <c r="E47" s="46" t="s">
        <v>38</v>
      </c>
      <c r="F47" s="43"/>
      <c r="G47" s="43"/>
      <c r="H47" s="43"/>
      <c r="I47" s="43"/>
      <c r="J47" s="44"/>
    </row>
    <row r="48">
      <c r="A48" s="35" t="s">
        <v>36</v>
      </c>
      <c r="B48" s="35">
        <v>11</v>
      </c>
      <c r="C48" s="36" t="s">
        <v>74</v>
      </c>
      <c r="D48" s="35" t="s">
        <v>38</v>
      </c>
      <c r="E48" s="37" t="s">
        <v>75</v>
      </c>
      <c r="F48" s="38" t="s">
        <v>76</v>
      </c>
      <c r="G48" s="39">
        <v>10</v>
      </c>
      <c r="H48" s="40">
        <v>0</v>
      </c>
      <c r="I48" s="40">
        <f>ROUND(G48*H48,P4)</f>
        <v>0</v>
      </c>
      <c r="J48" s="35"/>
      <c r="O48" s="41">
        <f>I48*0.21</f>
        <v>0</v>
      </c>
      <c r="P48">
        <v>3</v>
      </c>
    </row>
    <row r="49">
      <c r="A49" s="35" t="s">
        <v>41</v>
      </c>
      <c r="B49" s="42"/>
      <c r="C49" s="43"/>
      <c r="D49" s="43"/>
      <c r="E49" s="37" t="s">
        <v>75</v>
      </c>
      <c r="F49" s="43"/>
      <c r="G49" s="43"/>
      <c r="H49" s="43"/>
      <c r="I49" s="43"/>
      <c r="J49" s="44"/>
    </row>
    <row r="50">
      <c r="A50" s="35" t="s">
        <v>42</v>
      </c>
      <c r="B50" s="42"/>
      <c r="C50" s="43"/>
      <c r="D50" s="43"/>
      <c r="E50" s="45" t="s">
        <v>77</v>
      </c>
      <c r="F50" s="43"/>
      <c r="G50" s="43"/>
      <c r="H50" s="43"/>
      <c r="I50" s="43"/>
      <c r="J50" s="44"/>
    </row>
    <row r="51">
      <c r="A51" s="35" t="s">
        <v>44</v>
      </c>
      <c r="B51" s="42"/>
      <c r="C51" s="43"/>
      <c r="D51" s="43"/>
      <c r="E51" s="46" t="s">
        <v>38</v>
      </c>
      <c r="F51" s="43"/>
      <c r="G51" s="43"/>
      <c r="H51" s="43"/>
      <c r="I51" s="43"/>
      <c r="J51" s="44"/>
    </row>
    <row r="52">
      <c r="A52" s="35" t="s">
        <v>36</v>
      </c>
      <c r="B52" s="35">
        <v>12</v>
      </c>
      <c r="C52" s="36" t="s">
        <v>78</v>
      </c>
      <c r="D52" s="35" t="s">
        <v>38</v>
      </c>
      <c r="E52" s="37" t="s">
        <v>79</v>
      </c>
      <c r="F52" s="38" t="s">
        <v>73</v>
      </c>
      <c r="G52" s="39">
        <v>8</v>
      </c>
      <c r="H52" s="40">
        <v>0</v>
      </c>
      <c r="I52" s="40">
        <f>ROUND(G52*H52,P4)</f>
        <v>0</v>
      </c>
      <c r="J52" s="35"/>
      <c r="O52" s="41">
        <f>I52*0.21</f>
        <v>0</v>
      </c>
      <c r="P52">
        <v>3</v>
      </c>
    </row>
    <row r="53">
      <c r="A53" s="35" t="s">
        <v>41</v>
      </c>
      <c r="B53" s="42"/>
      <c r="C53" s="43"/>
      <c r="D53" s="43"/>
      <c r="E53" s="37" t="s">
        <v>79</v>
      </c>
      <c r="F53" s="43"/>
      <c r="G53" s="43"/>
      <c r="H53" s="43"/>
      <c r="I53" s="43"/>
      <c r="J53" s="44"/>
    </row>
    <row r="54">
      <c r="A54" s="35" t="s">
        <v>44</v>
      </c>
      <c r="B54" s="42"/>
      <c r="C54" s="43"/>
      <c r="D54" s="43"/>
      <c r="E54" s="46" t="s">
        <v>38</v>
      </c>
      <c r="F54" s="43"/>
      <c r="G54" s="43"/>
      <c r="H54" s="43"/>
      <c r="I54" s="43"/>
      <c r="J54" s="44"/>
    </row>
    <row r="55">
      <c r="A55" s="35" t="s">
        <v>36</v>
      </c>
      <c r="B55" s="35">
        <v>13</v>
      </c>
      <c r="C55" s="36" t="s">
        <v>80</v>
      </c>
      <c r="D55" s="35" t="s">
        <v>38</v>
      </c>
      <c r="E55" s="37" t="s">
        <v>81</v>
      </c>
      <c r="F55" s="38" t="s">
        <v>73</v>
      </c>
      <c r="G55" s="39">
        <v>28</v>
      </c>
      <c r="H55" s="40">
        <v>0</v>
      </c>
      <c r="I55" s="40">
        <f>ROUND(G55*H55,P4)</f>
        <v>0</v>
      </c>
      <c r="J55" s="35"/>
      <c r="O55" s="41">
        <f>I55*0.21</f>
        <v>0</v>
      </c>
      <c r="P55">
        <v>3</v>
      </c>
    </row>
    <row r="56">
      <c r="A56" s="35" t="s">
        <v>41</v>
      </c>
      <c r="B56" s="42"/>
      <c r="C56" s="43"/>
      <c r="D56" s="43"/>
      <c r="E56" s="37" t="s">
        <v>81</v>
      </c>
      <c r="F56" s="43"/>
      <c r="G56" s="43"/>
      <c r="H56" s="43"/>
      <c r="I56" s="43"/>
      <c r="J56" s="44"/>
    </row>
    <row r="57">
      <c r="A57" s="35" t="s">
        <v>44</v>
      </c>
      <c r="B57" s="42"/>
      <c r="C57" s="43"/>
      <c r="D57" s="43"/>
      <c r="E57" s="46" t="s">
        <v>38</v>
      </c>
      <c r="F57" s="43"/>
      <c r="G57" s="43"/>
      <c r="H57" s="43"/>
      <c r="I57" s="43"/>
      <c r="J57" s="44"/>
    </row>
    <row r="58">
      <c r="A58" s="35" t="s">
        <v>36</v>
      </c>
      <c r="B58" s="35">
        <v>14</v>
      </c>
      <c r="C58" s="36" t="s">
        <v>82</v>
      </c>
      <c r="D58" s="35" t="s">
        <v>38</v>
      </c>
      <c r="E58" s="37" t="s">
        <v>83</v>
      </c>
      <c r="F58" s="38" t="s">
        <v>73</v>
      </c>
      <c r="G58" s="39">
        <v>26</v>
      </c>
      <c r="H58" s="40">
        <v>0</v>
      </c>
      <c r="I58" s="40">
        <f>ROUND(G58*H58,P4)</f>
        <v>0</v>
      </c>
      <c r="J58" s="35"/>
      <c r="O58" s="41">
        <f>I58*0.21</f>
        <v>0</v>
      </c>
      <c r="P58">
        <v>3</v>
      </c>
    </row>
    <row r="59">
      <c r="A59" s="35" t="s">
        <v>41</v>
      </c>
      <c r="B59" s="42"/>
      <c r="C59" s="43"/>
      <c r="D59" s="43"/>
      <c r="E59" s="37" t="s">
        <v>83</v>
      </c>
      <c r="F59" s="43"/>
      <c r="G59" s="43"/>
      <c r="H59" s="43"/>
      <c r="I59" s="43"/>
      <c r="J59" s="44"/>
    </row>
    <row r="60">
      <c r="A60" s="35" t="s">
        <v>44</v>
      </c>
      <c r="B60" s="42"/>
      <c r="C60" s="43"/>
      <c r="D60" s="43"/>
      <c r="E60" s="46" t="s">
        <v>38</v>
      </c>
      <c r="F60" s="43"/>
      <c r="G60" s="43"/>
      <c r="H60" s="43"/>
      <c r="I60" s="43"/>
      <c r="J60" s="44"/>
    </row>
    <row r="61">
      <c r="A61" s="35" t="s">
        <v>36</v>
      </c>
      <c r="B61" s="35">
        <v>15</v>
      </c>
      <c r="C61" s="36" t="s">
        <v>84</v>
      </c>
      <c r="D61" s="35" t="s">
        <v>38</v>
      </c>
      <c r="E61" s="37" t="s">
        <v>85</v>
      </c>
      <c r="F61" s="38" t="s">
        <v>40</v>
      </c>
      <c r="G61" s="39">
        <v>939</v>
      </c>
      <c r="H61" s="40">
        <v>0</v>
      </c>
      <c r="I61" s="40">
        <f>ROUND(G61*H61,P4)</f>
        <v>0</v>
      </c>
      <c r="J61" s="35"/>
      <c r="O61" s="41">
        <f>I61*0.21</f>
        <v>0</v>
      </c>
      <c r="P61">
        <v>3</v>
      </c>
    </row>
    <row r="62">
      <c r="A62" s="35" t="s">
        <v>41</v>
      </c>
      <c r="B62" s="42"/>
      <c r="C62" s="43"/>
      <c r="D62" s="43"/>
      <c r="E62" s="37" t="s">
        <v>85</v>
      </c>
      <c r="F62" s="43"/>
      <c r="G62" s="43"/>
      <c r="H62" s="43"/>
      <c r="I62" s="43"/>
      <c r="J62" s="44"/>
    </row>
    <row r="63">
      <c r="A63" s="35" t="s">
        <v>44</v>
      </c>
      <c r="B63" s="42"/>
      <c r="C63" s="43"/>
      <c r="D63" s="43"/>
      <c r="E63" s="46" t="s">
        <v>38</v>
      </c>
      <c r="F63" s="43"/>
      <c r="G63" s="43"/>
      <c r="H63" s="43"/>
      <c r="I63" s="43"/>
      <c r="J63" s="44"/>
    </row>
    <row r="64">
      <c r="A64" s="35" t="s">
        <v>36</v>
      </c>
      <c r="B64" s="35">
        <v>16</v>
      </c>
      <c r="C64" s="36" t="s">
        <v>86</v>
      </c>
      <c r="D64" s="35" t="s">
        <v>38</v>
      </c>
      <c r="E64" s="37" t="s">
        <v>87</v>
      </c>
      <c r="F64" s="38" t="s">
        <v>73</v>
      </c>
      <c r="G64" s="39">
        <v>14</v>
      </c>
      <c r="H64" s="40">
        <v>0</v>
      </c>
      <c r="I64" s="40">
        <f>ROUND(G64*H64,P4)</f>
        <v>0</v>
      </c>
      <c r="J64" s="35"/>
      <c r="O64" s="41">
        <f>I64*0.21</f>
        <v>0</v>
      </c>
      <c r="P64">
        <v>3</v>
      </c>
    </row>
    <row r="65">
      <c r="A65" s="35" t="s">
        <v>41</v>
      </c>
      <c r="B65" s="42"/>
      <c r="C65" s="43"/>
      <c r="D65" s="43"/>
      <c r="E65" s="37" t="s">
        <v>87</v>
      </c>
      <c r="F65" s="43"/>
      <c r="G65" s="43"/>
      <c r="H65" s="43"/>
      <c r="I65" s="43"/>
      <c r="J65" s="44"/>
    </row>
    <row r="66">
      <c r="A66" s="35" t="s">
        <v>44</v>
      </c>
      <c r="B66" s="42"/>
      <c r="C66" s="43"/>
      <c r="D66" s="43"/>
      <c r="E66" s="46" t="s">
        <v>38</v>
      </c>
      <c r="F66" s="43"/>
      <c r="G66" s="43"/>
      <c r="H66" s="43"/>
      <c r="I66" s="43"/>
      <c r="J66" s="44"/>
    </row>
    <row r="67">
      <c r="A67" s="35" t="s">
        <v>36</v>
      </c>
      <c r="B67" s="35">
        <v>17</v>
      </c>
      <c r="C67" s="36" t="s">
        <v>88</v>
      </c>
      <c r="D67" s="35" t="s">
        <v>38</v>
      </c>
      <c r="E67" s="37" t="s">
        <v>89</v>
      </c>
      <c r="F67" s="38" t="s">
        <v>73</v>
      </c>
      <c r="G67" s="39">
        <v>4</v>
      </c>
      <c r="H67" s="40">
        <v>0</v>
      </c>
      <c r="I67" s="40">
        <f>ROUND(G67*H67,P4)</f>
        <v>0</v>
      </c>
      <c r="J67" s="35"/>
      <c r="O67" s="41">
        <f>I67*0.21</f>
        <v>0</v>
      </c>
      <c r="P67">
        <v>3</v>
      </c>
    </row>
    <row r="68">
      <c r="A68" s="35" t="s">
        <v>41</v>
      </c>
      <c r="B68" s="42"/>
      <c r="C68" s="43"/>
      <c r="D68" s="43"/>
      <c r="E68" s="37" t="s">
        <v>89</v>
      </c>
      <c r="F68" s="43"/>
      <c r="G68" s="43"/>
      <c r="H68" s="43"/>
      <c r="I68" s="43"/>
      <c r="J68" s="44"/>
    </row>
    <row r="69">
      <c r="A69" s="35" t="s">
        <v>44</v>
      </c>
      <c r="B69" s="42"/>
      <c r="C69" s="43"/>
      <c r="D69" s="43"/>
      <c r="E69" s="46" t="s">
        <v>38</v>
      </c>
      <c r="F69" s="43"/>
      <c r="G69" s="43"/>
      <c r="H69" s="43"/>
      <c r="I69" s="43"/>
      <c r="J69" s="44"/>
    </row>
    <row r="70">
      <c r="A70" s="35" t="s">
        <v>36</v>
      </c>
      <c r="B70" s="35">
        <v>18</v>
      </c>
      <c r="C70" s="36" t="s">
        <v>90</v>
      </c>
      <c r="D70" s="35" t="s">
        <v>38</v>
      </c>
      <c r="E70" s="37" t="s">
        <v>91</v>
      </c>
      <c r="F70" s="38" t="s">
        <v>40</v>
      </c>
      <c r="G70" s="39">
        <v>121</v>
      </c>
      <c r="H70" s="40">
        <v>0</v>
      </c>
      <c r="I70" s="40">
        <f>ROUND(G70*H70,P4)</f>
        <v>0</v>
      </c>
      <c r="J70" s="35"/>
      <c r="O70" s="41">
        <f>I70*0.21</f>
        <v>0</v>
      </c>
      <c r="P70">
        <v>3</v>
      </c>
    </row>
    <row r="71">
      <c r="A71" s="35" t="s">
        <v>41</v>
      </c>
      <c r="B71" s="42"/>
      <c r="C71" s="43"/>
      <c r="D71" s="43"/>
      <c r="E71" s="37" t="s">
        <v>91</v>
      </c>
      <c r="F71" s="43"/>
      <c r="G71" s="43"/>
      <c r="H71" s="43"/>
      <c r="I71" s="43"/>
      <c r="J71" s="44"/>
    </row>
    <row r="72">
      <c r="A72" s="35" t="s">
        <v>42</v>
      </c>
      <c r="B72" s="42"/>
      <c r="C72" s="43"/>
      <c r="D72" s="43"/>
      <c r="E72" s="45" t="s">
        <v>92</v>
      </c>
      <c r="F72" s="43"/>
      <c r="G72" s="43"/>
      <c r="H72" s="43"/>
      <c r="I72" s="43"/>
      <c r="J72" s="44"/>
    </row>
    <row r="73">
      <c r="A73" s="35" t="s">
        <v>44</v>
      </c>
      <c r="B73" s="42"/>
      <c r="C73" s="43"/>
      <c r="D73" s="43"/>
      <c r="E73" s="46" t="s">
        <v>38</v>
      </c>
      <c r="F73" s="43"/>
      <c r="G73" s="43"/>
      <c r="H73" s="43"/>
      <c r="I73" s="43"/>
      <c r="J73" s="44"/>
    </row>
    <row r="74">
      <c r="A74" s="35" t="s">
        <v>36</v>
      </c>
      <c r="B74" s="35">
        <v>19</v>
      </c>
      <c r="C74" s="36" t="s">
        <v>93</v>
      </c>
      <c r="D74" s="35" t="s">
        <v>38</v>
      </c>
      <c r="E74" s="37" t="s">
        <v>94</v>
      </c>
      <c r="F74" s="38" t="s">
        <v>40</v>
      </c>
      <c r="G74" s="39">
        <v>122</v>
      </c>
      <c r="H74" s="40">
        <v>0</v>
      </c>
      <c r="I74" s="40">
        <f>ROUND(G74*H74,P4)</f>
        <v>0</v>
      </c>
      <c r="J74" s="35"/>
      <c r="O74" s="41">
        <f>I74*0.21</f>
        <v>0</v>
      </c>
      <c r="P74">
        <v>3</v>
      </c>
    </row>
    <row r="75">
      <c r="A75" s="35" t="s">
        <v>41</v>
      </c>
      <c r="B75" s="42"/>
      <c r="C75" s="43"/>
      <c r="D75" s="43"/>
      <c r="E75" s="37" t="s">
        <v>94</v>
      </c>
      <c r="F75" s="43"/>
      <c r="G75" s="43"/>
      <c r="H75" s="43"/>
      <c r="I75" s="43"/>
      <c r="J75" s="44"/>
    </row>
    <row r="76">
      <c r="A76" s="35" t="s">
        <v>42</v>
      </c>
      <c r="B76" s="42"/>
      <c r="C76" s="43"/>
      <c r="D76" s="43"/>
      <c r="E76" s="45" t="s">
        <v>95</v>
      </c>
      <c r="F76" s="43"/>
      <c r="G76" s="43"/>
      <c r="H76" s="43"/>
      <c r="I76" s="43"/>
      <c r="J76" s="44"/>
    </row>
    <row r="77">
      <c r="A77" s="35" t="s">
        <v>44</v>
      </c>
      <c r="B77" s="42"/>
      <c r="C77" s="43"/>
      <c r="D77" s="43"/>
      <c r="E77" s="46" t="s">
        <v>38</v>
      </c>
      <c r="F77" s="43"/>
      <c r="G77" s="43"/>
      <c r="H77" s="43"/>
      <c r="I77" s="43"/>
      <c r="J77" s="44"/>
    </row>
    <row r="78">
      <c r="A78" s="35" t="s">
        <v>36</v>
      </c>
      <c r="B78" s="35">
        <v>20</v>
      </c>
      <c r="C78" s="36" t="s">
        <v>96</v>
      </c>
      <c r="D78" s="35" t="s">
        <v>38</v>
      </c>
      <c r="E78" s="37" t="s">
        <v>97</v>
      </c>
      <c r="F78" s="38" t="s">
        <v>57</v>
      </c>
      <c r="G78" s="39">
        <v>1.0469999999999999</v>
      </c>
      <c r="H78" s="40">
        <v>0</v>
      </c>
      <c r="I78" s="40">
        <f>ROUND(G78*H78,P4)</f>
        <v>0</v>
      </c>
      <c r="J78" s="35"/>
      <c r="O78" s="41">
        <f>I78*0.21</f>
        <v>0</v>
      </c>
      <c r="P78">
        <v>3</v>
      </c>
    </row>
    <row r="79">
      <c r="A79" s="35" t="s">
        <v>41</v>
      </c>
      <c r="B79" s="42"/>
      <c r="C79" s="43"/>
      <c r="D79" s="43"/>
      <c r="E79" s="37" t="s">
        <v>97</v>
      </c>
      <c r="F79" s="43"/>
      <c r="G79" s="43"/>
      <c r="H79" s="43"/>
      <c r="I79" s="43"/>
      <c r="J79" s="44"/>
    </row>
    <row r="80">
      <c r="A80" s="35" t="s">
        <v>42</v>
      </c>
      <c r="B80" s="42"/>
      <c r="C80" s="43"/>
      <c r="D80" s="43"/>
      <c r="E80" s="45" t="s">
        <v>98</v>
      </c>
      <c r="F80" s="43"/>
      <c r="G80" s="43"/>
      <c r="H80" s="43"/>
      <c r="I80" s="43"/>
      <c r="J80" s="44"/>
    </row>
    <row r="81">
      <c r="A81" s="35" t="s">
        <v>44</v>
      </c>
      <c r="B81" s="42"/>
      <c r="C81" s="43"/>
      <c r="D81" s="43"/>
      <c r="E81" s="46" t="s">
        <v>38</v>
      </c>
      <c r="F81" s="43"/>
      <c r="G81" s="43"/>
      <c r="H81" s="43"/>
      <c r="I81" s="43"/>
      <c r="J81" s="44"/>
    </row>
    <row r="82" ht="45">
      <c r="A82" s="35" t="s">
        <v>36</v>
      </c>
      <c r="B82" s="35">
        <v>21</v>
      </c>
      <c r="C82" s="36" t="s">
        <v>99</v>
      </c>
      <c r="D82" s="35" t="s">
        <v>38</v>
      </c>
      <c r="E82" s="37" t="s">
        <v>100</v>
      </c>
      <c r="F82" s="38" t="s">
        <v>101</v>
      </c>
      <c r="G82" s="39">
        <v>225</v>
      </c>
      <c r="H82" s="40">
        <v>0</v>
      </c>
      <c r="I82" s="40">
        <f>ROUND(G82*H82,P4)</f>
        <v>0</v>
      </c>
      <c r="J82" s="35"/>
      <c r="O82" s="41">
        <f>I82*0.21</f>
        <v>0</v>
      </c>
      <c r="P82">
        <v>3</v>
      </c>
    </row>
    <row r="83" ht="45">
      <c r="A83" s="35" t="s">
        <v>41</v>
      </c>
      <c r="B83" s="42"/>
      <c r="C83" s="43"/>
      <c r="D83" s="43"/>
      <c r="E83" s="37" t="s">
        <v>100</v>
      </c>
      <c r="F83" s="43"/>
      <c r="G83" s="43"/>
      <c r="H83" s="43"/>
      <c r="I83" s="43"/>
      <c r="J83" s="44"/>
    </row>
    <row r="84" ht="30">
      <c r="A84" s="35" t="s">
        <v>42</v>
      </c>
      <c r="B84" s="42"/>
      <c r="C84" s="43"/>
      <c r="D84" s="43"/>
      <c r="E84" s="45" t="s">
        <v>102</v>
      </c>
      <c r="F84" s="43"/>
      <c r="G84" s="43"/>
      <c r="H84" s="43"/>
      <c r="I84" s="43"/>
      <c r="J84" s="44"/>
    </row>
    <row r="85">
      <c r="A85" s="35" t="s">
        <v>44</v>
      </c>
      <c r="B85" s="42"/>
      <c r="C85" s="43"/>
      <c r="D85" s="43"/>
      <c r="E85" s="46" t="s">
        <v>38</v>
      </c>
      <c r="F85" s="43"/>
      <c r="G85" s="43"/>
      <c r="H85" s="43"/>
      <c r="I85" s="43"/>
      <c r="J85" s="44"/>
    </row>
    <row r="86">
      <c r="A86" s="35" t="s">
        <v>36</v>
      </c>
      <c r="B86" s="35">
        <v>22</v>
      </c>
      <c r="C86" s="36" t="s">
        <v>103</v>
      </c>
      <c r="D86" s="35" t="s">
        <v>38</v>
      </c>
      <c r="E86" s="37" t="s">
        <v>104</v>
      </c>
      <c r="F86" s="38" t="s">
        <v>101</v>
      </c>
      <c r="G86" s="39">
        <v>10</v>
      </c>
      <c r="H86" s="40">
        <v>0</v>
      </c>
      <c r="I86" s="40">
        <f>ROUND(G86*H86,P4)</f>
        <v>0</v>
      </c>
      <c r="J86" s="35"/>
      <c r="O86" s="41">
        <f>I86*0.21</f>
        <v>0</v>
      </c>
      <c r="P86">
        <v>3</v>
      </c>
    </row>
    <row r="87">
      <c r="A87" s="35" t="s">
        <v>41</v>
      </c>
      <c r="B87" s="42"/>
      <c r="C87" s="43"/>
      <c r="D87" s="43"/>
      <c r="E87" s="37" t="s">
        <v>104</v>
      </c>
      <c r="F87" s="43"/>
      <c r="G87" s="43"/>
      <c r="H87" s="43"/>
      <c r="I87" s="43"/>
      <c r="J87" s="44"/>
    </row>
    <row r="88" ht="45">
      <c r="A88" s="35" t="s">
        <v>42</v>
      </c>
      <c r="B88" s="42"/>
      <c r="C88" s="43"/>
      <c r="D88" s="43"/>
      <c r="E88" s="45" t="s">
        <v>105</v>
      </c>
      <c r="F88" s="43"/>
      <c r="G88" s="43"/>
      <c r="H88" s="43"/>
      <c r="I88" s="43"/>
      <c r="J88" s="44"/>
    </row>
    <row r="89">
      <c r="A89" s="35" t="s">
        <v>44</v>
      </c>
      <c r="B89" s="42"/>
      <c r="C89" s="43"/>
      <c r="D89" s="43"/>
      <c r="E89" s="46" t="s">
        <v>38</v>
      </c>
      <c r="F89" s="43"/>
      <c r="G89" s="43"/>
      <c r="H89" s="43"/>
      <c r="I89" s="43"/>
      <c r="J89" s="44"/>
    </row>
    <row r="90">
      <c r="A90" s="35" t="s">
        <v>36</v>
      </c>
      <c r="B90" s="35">
        <v>23</v>
      </c>
      <c r="C90" s="36" t="s">
        <v>106</v>
      </c>
      <c r="D90" s="35" t="s">
        <v>38</v>
      </c>
      <c r="E90" s="37" t="s">
        <v>107</v>
      </c>
      <c r="F90" s="38" t="s">
        <v>101</v>
      </c>
      <c r="G90" s="39">
        <v>10</v>
      </c>
      <c r="H90" s="40">
        <v>0</v>
      </c>
      <c r="I90" s="40">
        <f>ROUND(G90*H90,P4)</f>
        <v>0</v>
      </c>
      <c r="J90" s="35"/>
      <c r="O90" s="41">
        <f>I90*0.21</f>
        <v>0</v>
      </c>
      <c r="P90">
        <v>3</v>
      </c>
    </row>
    <row r="91">
      <c r="A91" s="35" t="s">
        <v>41</v>
      </c>
      <c r="B91" s="42"/>
      <c r="C91" s="43"/>
      <c r="D91" s="43"/>
      <c r="E91" s="37" t="s">
        <v>107</v>
      </c>
      <c r="F91" s="43"/>
      <c r="G91" s="43"/>
      <c r="H91" s="43"/>
      <c r="I91" s="43"/>
      <c r="J91" s="44"/>
    </row>
    <row r="92">
      <c r="A92" s="35" t="s">
        <v>42</v>
      </c>
      <c r="B92" s="42"/>
      <c r="C92" s="43"/>
      <c r="D92" s="43"/>
      <c r="E92" s="45" t="s">
        <v>108</v>
      </c>
      <c r="F92" s="43"/>
      <c r="G92" s="43"/>
      <c r="H92" s="43"/>
      <c r="I92" s="43"/>
      <c r="J92" s="44"/>
    </row>
    <row r="93">
      <c r="A93" s="35" t="s">
        <v>44</v>
      </c>
      <c r="B93" s="42"/>
      <c r="C93" s="43"/>
      <c r="D93" s="43"/>
      <c r="E93" s="46" t="s">
        <v>38</v>
      </c>
      <c r="F93" s="43"/>
      <c r="G93" s="43"/>
      <c r="H93" s="43"/>
      <c r="I93" s="43"/>
      <c r="J93" s="44"/>
    </row>
    <row r="94" ht="30">
      <c r="A94" s="35" t="s">
        <v>36</v>
      </c>
      <c r="B94" s="35">
        <v>24</v>
      </c>
      <c r="C94" s="36" t="s">
        <v>109</v>
      </c>
      <c r="D94" s="35" t="s">
        <v>38</v>
      </c>
      <c r="E94" s="37" t="s">
        <v>110</v>
      </c>
      <c r="F94" s="38" t="s">
        <v>101</v>
      </c>
      <c r="G94" s="39">
        <v>28.5</v>
      </c>
      <c r="H94" s="40">
        <v>0</v>
      </c>
      <c r="I94" s="40">
        <f>ROUND(G94*H94,P4)</f>
        <v>0</v>
      </c>
      <c r="J94" s="35"/>
      <c r="O94" s="41">
        <f>I94*0.21</f>
        <v>0</v>
      </c>
      <c r="P94">
        <v>3</v>
      </c>
    </row>
    <row r="95" ht="30">
      <c r="A95" s="35" t="s">
        <v>41</v>
      </c>
      <c r="B95" s="42"/>
      <c r="C95" s="43"/>
      <c r="D95" s="43"/>
      <c r="E95" s="37" t="s">
        <v>110</v>
      </c>
      <c r="F95" s="43"/>
      <c r="G95" s="43"/>
      <c r="H95" s="43"/>
      <c r="I95" s="43"/>
      <c r="J95" s="44"/>
    </row>
    <row r="96" ht="45">
      <c r="A96" s="35" t="s">
        <v>42</v>
      </c>
      <c r="B96" s="42"/>
      <c r="C96" s="43"/>
      <c r="D96" s="43"/>
      <c r="E96" s="45" t="s">
        <v>111</v>
      </c>
      <c r="F96" s="43"/>
      <c r="G96" s="43"/>
      <c r="H96" s="43"/>
      <c r="I96" s="43"/>
      <c r="J96" s="44"/>
    </row>
    <row r="97">
      <c r="A97" s="35" t="s">
        <v>44</v>
      </c>
      <c r="B97" s="42"/>
      <c r="C97" s="43"/>
      <c r="D97" s="43"/>
      <c r="E97" s="46" t="s">
        <v>38</v>
      </c>
      <c r="F97" s="43"/>
      <c r="G97" s="43"/>
      <c r="H97" s="43"/>
      <c r="I97" s="43"/>
      <c r="J97" s="44"/>
    </row>
    <row r="98" ht="30">
      <c r="A98" s="35" t="s">
        <v>36</v>
      </c>
      <c r="B98" s="35">
        <v>25</v>
      </c>
      <c r="C98" s="36" t="s">
        <v>112</v>
      </c>
      <c r="D98" s="35" t="s">
        <v>38</v>
      </c>
      <c r="E98" s="37" t="s">
        <v>113</v>
      </c>
      <c r="F98" s="38" t="s">
        <v>101</v>
      </c>
      <c r="G98" s="39">
        <v>28.5</v>
      </c>
      <c r="H98" s="40">
        <v>0</v>
      </c>
      <c r="I98" s="40">
        <f>ROUND(G98*H98,P4)</f>
        <v>0</v>
      </c>
      <c r="J98" s="35"/>
      <c r="O98" s="41">
        <f>I98*0.21</f>
        <v>0</v>
      </c>
      <c r="P98">
        <v>3</v>
      </c>
    </row>
    <row r="99" ht="30">
      <c r="A99" s="35" t="s">
        <v>41</v>
      </c>
      <c r="B99" s="42"/>
      <c r="C99" s="43"/>
      <c r="D99" s="43"/>
      <c r="E99" s="37" t="s">
        <v>113</v>
      </c>
      <c r="F99" s="43"/>
      <c r="G99" s="43"/>
      <c r="H99" s="43"/>
      <c r="I99" s="43"/>
      <c r="J99" s="44"/>
    </row>
    <row r="100" ht="45">
      <c r="A100" s="35" t="s">
        <v>42</v>
      </c>
      <c r="B100" s="42"/>
      <c r="C100" s="43"/>
      <c r="D100" s="43"/>
      <c r="E100" s="45" t="s">
        <v>114</v>
      </c>
      <c r="F100" s="43"/>
      <c r="G100" s="43"/>
      <c r="H100" s="43"/>
      <c r="I100" s="43"/>
      <c r="J100" s="44"/>
    </row>
    <row r="101">
      <c r="A101" s="35" t="s">
        <v>44</v>
      </c>
      <c r="B101" s="42"/>
      <c r="C101" s="43"/>
      <c r="D101" s="43"/>
      <c r="E101" s="46" t="s">
        <v>38</v>
      </c>
      <c r="F101" s="43"/>
      <c r="G101" s="43"/>
      <c r="H101" s="43"/>
      <c r="I101" s="43"/>
      <c r="J101" s="44"/>
    </row>
    <row r="102" ht="30">
      <c r="A102" s="35" t="s">
        <v>36</v>
      </c>
      <c r="B102" s="35">
        <v>26</v>
      </c>
      <c r="C102" s="36" t="s">
        <v>115</v>
      </c>
      <c r="D102" s="35" t="s">
        <v>38</v>
      </c>
      <c r="E102" s="37" t="s">
        <v>116</v>
      </c>
      <c r="F102" s="38" t="s">
        <v>40</v>
      </c>
      <c r="G102" s="39">
        <v>600</v>
      </c>
      <c r="H102" s="40">
        <v>0</v>
      </c>
      <c r="I102" s="40">
        <f>ROUND(G102*H102,P4)</f>
        <v>0</v>
      </c>
      <c r="J102" s="35"/>
      <c r="O102" s="41">
        <f>I102*0.21</f>
        <v>0</v>
      </c>
      <c r="P102">
        <v>3</v>
      </c>
    </row>
    <row r="103" ht="30">
      <c r="A103" s="35" t="s">
        <v>41</v>
      </c>
      <c r="B103" s="42"/>
      <c r="C103" s="43"/>
      <c r="D103" s="43"/>
      <c r="E103" s="37" t="s">
        <v>116</v>
      </c>
      <c r="F103" s="43"/>
      <c r="G103" s="43"/>
      <c r="H103" s="43"/>
      <c r="I103" s="43"/>
      <c r="J103" s="44"/>
    </row>
    <row r="104" ht="60">
      <c r="A104" s="35" t="s">
        <v>42</v>
      </c>
      <c r="B104" s="42"/>
      <c r="C104" s="43"/>
      <c r="D104" s="43"/>
      <c r="E104" s="45" t="s">
        <v>117</v>
      </c>
      <c r="F104" s="43"/>
      <c r="G104" s="43"/>
      <c r="H104" s="43"/>
      <c r="I104" s="43"/>
      <c r="J104" s="44"/>
    </row>
    <row r="105">
      <c r="A105" s="35" t="s">
        <v>44</v>
      </c>
      <c r="B105" s="42"/>
      <c r="C105" s="43"/>
      <c r="D105" s="43"/>
      <c r="E105" s="46" t="s">
        <v>38</v>
      </c>
      <c r="F105" s="43"/>
      <c r="G105" s="43"/>
      <c r="H105" s="43"/>
      <c r="I105" s="43"/>
      <c r="J105" s="44"/>
    </row>
    <row r="106" ht="30">
      <c r="A106" s="35" t="s">
        <v>36</v>
      </c>
      <c r="B106" s="35">
        <v>27</v>
      </c>
      <c r="C106" s="36" t="s">
        <v>118</v>
      </c>
      <c r="D106" s="35" t="s">
        <v>38</v>
      </c>
      <c r="E106" s="37" t="s">
        <v>119</v>
      </c>
      <c r="F106" s="38" t="s">
        <v>40</v>
      </c>
      <c r="G106" s="39">
        <v>600</v>
      </c>
      <c r="H106" s="40">
        <v>0</v>
      </c>
      <c r="I106" s="40">
        <f>ROUND(G106*H106,P4)</f>
        <v>0</v>
      </c>
      <c r="J106" s="35"/>
      <c r="O106" s="41">
        <f>I106*0.21</f>
        <v>0</v>
      </c>
      <c r="P106">
        <v>3</v>
      </c>
    </row>
    <row r="107" ht="30">
      <c r="A107" s="35" t="s">
        <v>41</v>
      </c>
      <c r="B107" s="42"/>
      <c r="C107" s="43"/>
      <c r="D107" s="43"/>
      <c r="E107" s="37" t="s">
        <v>119</v>
      </c>
      <c r="F107" s="43"/>
      <c r="G107" s="43"/>
      <c r="H107" s="43"/>
      <c r="I107" s="43"/>
      <c r="J107" s="44"/>
    </row>
    <row r="108" ht="45">
      <c r="A108" s="35" t="s">
        <v>42</v>
      </c>
      <c r="B108" s="42"/>
      <c r="C108" s="43"/>
      <c r="D108" s="43"/>
      <c r="E108" s="45" t="s">
        <v>120</v>
      </c>
      <c r="F108" s="43"/>
      <c r="G108" s="43"/>
      <c r="H108" s="43"/>
      <c r="I108" s="43"/>
      <c r="J108" s="44"/>
    </row>
    <row r="109">
      <c r="A109" s="35" t="s">
        <v>44</v>
      </c>
      <c r="B109" s="42"/>
      <c r="C109" s="43"/>
      <c r="D109" s="43"/>
      <c r="E109" s="46" t="s">
        <v>38</v>
      </c>
      <c r="F109" s="43"/>
      <c r="G109" s="43"/>
      <c r="H109" s="43"/>
      <c r="I109" s="43"/>
      <c r="J109" s="44"/>
    </row>
    <row r="110" ht="45">
      <c r="A110" s="35" t="s">
        <v>36</v>
      </c>
      <c r="B110" s="35">
        <v>28</v>
      </c>
      <c r="C110" s="36" t="s">
        <v>121</v>
      </c>
      <c r="D110" s="35" t="s">
        <v>38</v>
      </c>
      <c r="E110" s="37" t="s">
        <v>122</v>
      </c>
      <c r="F110" s="38" t="s">
        <v>123</v>
      </c>
      <c r="G110" s="39">
        <v>3</v>
      </c>
      <c r="H110" s="40">
        <v>0</v>
      </c>
      <c r="I110" s="40">
        <f>ROUND(G110*H110,P4)</f>
        <v>0</v>
      </c>
      <c r="J110" s="35"/>
      <c r="O110" s="41">
        <f>I110*0.21</f>
        <v>0</v>
      </c>
      <c r="P110">
        <v>3</v>
      </c>
    </row>
    <row r="111" ht="45">
      <c r="A111" s="35" t="s">
        <v>41</v>
      </c>
      <c r="B111" s="42"/>
      <c r="C111" s="43"/>
      <c r="D111" s="43"/>
      <c r="E111" s="37" t="s">
        <v>122</v>
      </c>
      <c r="F111" s="43"/>
      <c r="G111" s="43"/>
      <c r="H111" s="43"/>
      <c r="I111" s="43"/>
      <c r="J111" s="44"/>
    </row>
    <row r="112" ht="45">
      <c r="A112" s="35" t="s">
        <v>42</v>
      </c>
      <c r="B112" s="42"/>
      <c r="C112" s="43"/>
      <c r="D112" s="43"/>
      <c r="E112" s="45" t="s">
        <v>124</v>
      </c>
      <c r="F112" s="43"/>
      <c r="G112" s="43"/>
      <c r="H112" s="43"/>
      <c r="I112" s="43"/>
      <c r="J112" s="44"/>
    </row>
    <row r="113">
      <c r="A113" s="35" t="s">
        <v>44</v>
      </c>
      <c r="B113" s="42"/>
      <c r="C113" s="43"/>
      <c r="D113" s="43"/>
      <c r="E113" s="46" t="s">
        <v>38</v>
      </c>
      <c r="F113" s="43"/>
      <c r="G113" s="43"/>
      <c r="H113" s="43"/>
      <c r="I113" s="43"/>
      <c r="J113" s="44"/>
    </row>
    <row r="114" ht="45">
      <c r="A114" s="35" t="s">
        <v>36</v>
      </c>
      <c r="B114" s="35">
        <v>29</v>
      </c>
      <c r="C114" s="36" t="s">
        <v>125</v>
      </c>
      <c r="D114" s="35" t="s">
        <v>38</v>
      </c>
      <c r="E114" s="37" t="s">
        <v>126</v>
      </c>
      <c r="F114" s="38" t="s">
        <v>123</v>
      </c>
      <c r="G114" s="39">
        <v>3</v>
      </c>
      <c r="H114" s="40">
        <v>0</v>
      </c>
      <c r="I114" s="40">
        <f>ROUND(G114*H114,P4)</f>
        <v>0</v>
      </c>
      <c r="J114" s="35"/>
      <c r="O114" s="41">
        <f>I114*0.21</f>
        <v>0</v>
      </c>
      <c r="P114">
        <v>3</v>
      </c>
    </row>
    <row r="115" ht="45">
      <c r="A115" s="35" t="s">
        <v>41</v>
      </c>
      <c r="B115" s="42"/>
      <c r="C115" s="43"/>
      <c r="D115" s="43"/>
      <c r="E115" s="37" t="s">
        <v>127</v>
      </c>
      <c r="F115" s="43"/>
      <c r="G115" s="43"/>
      <c r="H115" s="43"/>
      <c r="I115" s="43"/>
      <c r="J115" s="44"/>
    </row>
    <row r="116" ht="60">
      <c r="A116" s="35" t="s">
        <v>42</v>
      </c>
      <c r="B116" s="42"/>
      <c r="C116" s="43"/>
      <c r="D116" s="43"/>
      <c r="E116" s="45" t="s">
        <v>128</v>
      </c>
      <c r="F116" s="43"/>
      <c r="G116" s="43"/>
      <c r="H116" s="43"/>
      <c r="I116" s="43"/>
      <c r="J116" s="44"/>
    </row>
    <row r="117">
      <c r="A117" s="35" t="s">
        <v>44</v>
      </c>
      <c r="B117" s="42"/>
      <c r="C117" s="43"/>
      <c r="D117" s="43"/>
      <c r="E117" s="46" t="s">
        <v>38</v>
      </c>
      <c r="F117" s="43"/>
      <c r="G117" s="43"/>
      <c r="H117" s="43"/>
      <c r="I117" s="43"/>
      <c r="J117" s="44"/>
    </row>
    <row r="118" ht="45">
      <c r="A118" s="35" t="s">
        <v>36</v>
      </c>
      <c r="B118" s="35">
        <v>30</v>
      </c>
      <c r="C118" s="36" t="s">
        <v>129</v>
      </c>
      <c r="D118" s="35" t="s">
        <v>38</v>
      </c>
      <c r="E118" s="37" t="s">
        <v>130</v>
      </c>
      <c r="F118" s="38" t="s">
        <v>40</v>
      </c>
      <c r="G118" s="39">
        <v>5</v>
      </c>
      <c r="H118" s="40">
        <v>0</v>
      </c>
      <c r="I118" s="40">
        <f>ROUND(G118*H118,P4)</f>
        <v>0</v>
      </c>
      <c r="J118" s="35"/>
      <c r="O118" s="41">
        <f>I118*0.21</f>
        <v>0</v>
      </c>
      <c r="P118">
        <v>3</v>
      </c>
    </row>
    <row r="119" ht="60">
      <c r="A119" s="35" t="s">
        <v>41</v>
      </c>
      <c r="B119" s="42"/>
      <c r="C119" s="43"/>
      <c r="D119" s="43"/>
      <c r="E119" s="37" t="s">
        <v>131</v>
      </c>
      <c r="F119" s="43"/>
      <c r="G119" s="43"/>
      <c r="H119" s="43"/>
      <c r="I119" s="43"/>
      <c r="J119" s="44"/>
    </row>
    <row r="120" ht="45">
      <c r="A120" s="35" t="s">
        <v>42</v>
      </c>
      <c r="B120" s="42"/>
      <c r="C120" s="43"/>
      <c r="D120" s="43"/>
      <c r="E120" s="45" t="s">
        <v>132</v>
      </c>
      <c r="F120" s="43"/>
      <c r="G120" s="43"/>
      <c r="H120" s="43"/>
      <c r="I120" s="43"/>
      <c r="J120" s="44"/>
    </row>
    <row r="121">
      <c r="A121" s="35" t="s">
        <v>44</v>
      </c>
      <c r="B121" s="42"/>
      <c r="C121" s="43"/>
      <c r="D121" s="43"/>
      <c r="E121" s="46" t="s">
        <v>38</v>
      </c>
      <c r="F121" s="43"/>
      <c r="G121" s="43"/>
      <c r="H121" s="43"/>
      <c r="I121" s="43"/>
      <c r="J121" s="44"/>
    </row>
    <row r="122" ht="45">
      <c r="A122" s="35" t="s">
        <v>36</v>
      </c>
      <c r="B122" s="35">
        <v>31</v>
      </c>
      <c r="C122" s="36" t="s">
        <v>133</v>
      </c>
      <c r="D122" s="35" t="s">
        <v>38</v>
      </c>
      <c r="E122" s="37" t="s">
        <v>134</v>
      </c>
      <c r="F122" s="38" t="s">
        <v>40</v>
      </c>
      <c r="G122" s="39">
        <v>107</v>
      </c>
      <c r="H122" s="40">
        <v>0</v>
      </c>
      <c r="I122" s="40">
        <f>ROUND(G122*H122,P4)</f>
        <v>0</v>
      </c>
      <c r="J122" s="35"/>
      <c r="O122" s="41">
        <f>I122*0.21</f>
        <v>0</v>
      </c>
      <c r="P122">
        <v>3</v>
      </c>
    </row>
    <row r="123" ht="60">
      <c r="A123" s="35" t="s">
        <v>41</v>
      </c>
      <c r="B123" s="42"/>
      <c r="C123" s="43"/>
      <c r="D123" s="43"/>
      <c r="E123" s="37" t="s">
        <v>135</v>
      </c>
      <c r="F123" s="43"/>
      <c r="G123" s="43"/>
      <c r="H123" s="43"/>
      <c r="I123" s="43"/>
      <c r="J123" s="44"/>
    </row>
    <row r="124" ht="45">
      <c r="A124" s="35" t="s">
        <v>42</v>
      </c>
      <c r="B124" s="42"/>
      <c r="C124" s="43"/>
      <c r="D124" s="43"/>
      <c r="E124" s="45" t="s">
        <v>136</v>
      </c>
      <c r="F124" s="43"/>
      <c r="G124" s="43"/>
      <c r="H124" s="43"/>
      <c r="I124" s="43"/>
      <c r="J124" s="44"/>
    </row>
    <row r="125">
      <c r="A125" s="35" t="s">
        <v>44</v>
      </c>
      <c r="B125" s="42"/>
      <c r="C125" s="43"/>
      <c r="D125" s="43"/>
      <c r="E125" s="46" t="s">
        <v>38</v>
      </c>
      <c r="F125" s="43"/>
      <c r="G125" s="43"/>
      <c r="H125" s="43"/>
      <c r="I125" s="43"/>
      <c r="J125" s="44"/>
    </row>
    <row r="126" ht="45">
      <c r="A126" s="35" t="s">
        <v>36</v>
      </c>
      <c r="B126" s="35">
        <v>32</v>
      </c>
      <c r="C126" s="36" t="s">
        <v>137</v>
      </c>
      <c r="D126" s="35" t="s">
        <v>38</v>
      </c>
      <c r="E126" s="37" t="s">
        <v>134</v>
      </c>
      <c r="F126" s="38" t="s">
        <v>40</v>
      </c>
      <c r="G126" s="39">
        <v>754</v>
      </c>
      <c r="H126" s="40">
        <v>0</v>
      </c>
      <c r="I126" s="40">
        <f>ROUND(G126*H126,P4)</f>
        <v>0</v>
      </c>
      <c r="J126" s="35"/>
      <c r="O126" s="41">
        <f>I126*0.21</f>
        <v>0</v>
      </c>
      <c r="P126">
        <v>3</v>
      </c>
    </row>
    <row r="127" ht="60">
      <c r="A127" s="35" t="s">
        <v>41</v>
      </c>
      <c r="B127" s="42"/>
      <c r="C127" s="43"/>
      <c r="D127" s="43"/>
      <c r="E127" s="37" t="s">
        <v>138</v>
      </c>
      <c r="F127" s="43"/>
      <c r="G127" s="43"/>
      <c r="H127" s="43"/>
      <c r="I127" s="43"/>
      <c r="J127" s="44"/>
    </row>
    <row r="128" ht="60">
      <c r="A128" s="35" t="s">
        <v>42</v>
      </c>
      <c r="B128" s="42"/>
      <c r="C128" s="43"/>
      <c r="D128" s="43"/>
      <c r="E128" s="45" t="s">
        <v>139</v>
      </c>
      <c r="F128" s="43"/>
      <c r="G128" s="43"/>
      <c r="H128" s="43"/>
      <c r="I128" s="43"/>
      <c r="J128" s="44"/>
    </row>
    <row r="129">
      <c r="A129" s="35" t="s">
        <v>44</v>
      </c>
      <c r="B129" s="42"/>
      <c r="C129" s="43"/>
      <c r="D129" s="43"/>
      <c r="E129" s="46" t="s">
        <v>38</v>
      </c>
      <c r="F129" s="43"/>
      <c r="G129" s="43"/>
      <c r="H129" s="43"/>
      <c r="I129" s="43"/>
      <c r="J129" s="44"/>
    </row>
    <row r="130" ht="45">
      <c r="A130" s="35" t="s">
        <v>36</v>
      </c>
      <c r="B130" s="35">
        <v>33</v>
      </c>
      <c r="C130" s="36" t="s">
        <v>140</v>
      </c>
      <c r="D130" s="35" t="s">
        <v>38</v>
      </c>
      <c r="E130" s="37" t="s">
        <v>134</v>
      </c>
      <c r="F130" s="38" t="s">
        <v>40</v>
      </c>
      <c r="G130" s="39">
        <v>73</v>
      </c>
      <c r="H130" s="40">
        <v>0</v>
      </c>
      <c r="I130" s="40">
        <f>ROUND(G130*H130,P4)</f>
        <v>0</v>
      </c>
      <c r="J130" s="35"/>
      <c r="O130" s="41">
        <f>I130*0.21</f>
        <v>0</v>
      </c>
      <c r="P130">
        <v>3</v>
      </c>
    </row>
    <row r="131" ht="60">
      <c r="A131" s="35" t="s">
        <v>41</v>
      </c>
      <c r="B131" s="42"/>
      <c r="C131" s="43"/>
      <c r="D131" s="43"/>
      <c r="E131" s="37" t="s">
        <v>141</v>
      </c>
      <c r="F131" s="43"/>
      <c r="G131" s="43"/>
      <c r="H131" s="43"/>
      <c r="I131" s="43"/>
      <c r="J131" s="44"/>
    </row>
    <row r="132" ht="45">
      <c r="A132" s="35" t="s">
        <v>42</v>
      </c>
      <c r="B132" s="42"/>
      <c r="C132" s="43"/>
      <c r="D132" s="43"/>
      <c r="E132" s="45" t="s">
        <v>142</v>
      </c>
      <c r="F132" s="43"/>
      <c r="G132" s="43"/>
      <c r="H132" s="43"/>
      <c r="I132" s="43"/>
      <c r="J132" s="44"/>
    </row>
    <row r="133">
      <c r="A133" s="35" t="s">
        <v>44</v>
      </c>
      <c r="B133" s="42"/>
      <c r="C133" s="43"/>
      <c r="D133" s="43"/>
      <c r="E133" s="46" t="s">
        <v>38</v>
      </c>
      <c r="F133" s="43"/>
      <c r="G133" s="43"/>
      <c r="H133" s="43"/>
      <c r="I133" s="43"/>
      <c r="J133" s="44"/>
    </row>
    <row r="134" ht="30">
      <c r="A134" s="35" t="s">
        <v>36</v>
      </c>
      <c r="B134" s="35">
        <v>34</v>
      </c>
      <c r="C134" s="36" t="s">
        <v>143</v>
      </c>
      <c r="D134" s="35" t="s">
        <v>38</v>
      </c>
      <c r="E134" s="37" t="s">
        <v>144</v>
      </c>
      <c r="F134" s="38" t="s">
        <v>123</v>
      </c>
      <c r="G134" s="39">
        <v>44.200000000000003</v>
      </c>
      <c r="H134" s="40">
        <v>0</v>
      </c>
      <c r="I134" s="40">
        <f>ROUND(G134*H134,P4)</f>
        <v>0</v>
      </c>
      <c r="J134" s="35"/>
      <c r="O134" s="41">
        <f>I134*0.21</f>
        <v>0</v>
      </c>
      <c r="P134">
        <v>3</v>
      </c>
    </row>
    <row r="135" ht="30">
      <c r="A135" s="35" t="s">
        <v>41</v>
      </c>
      <c r="B135" s="42"/>
      <c r="C135" s="43"/>
      <c r="D135" s="43"/>
      <c r="E135" s="37" t="s">
        <v>144</v>
      </c>
      <c r="F135" s="43"/>
      <c r="G135" s="43"/>
      <c r="H135" s="43"/>
      <c r="I135" s="43"/>
      <c r="J135" s="44"/>
    </row>
    <row r="136" ht="45">
      <c r="A136" s="35" t="s">
        <v>42</v>
      </c>
      <c r="B136" s="42"/>
      <c r="C136" s="43"/>
      <c r="D136" s="43"/>
      <c r="E136" s="45" t="s">
        <v>145</v>
      </c>
      <c r="F136" s="43"/>
      <c r="G136" s="43"/>
      <c r="H136" s="43"/>
      <c r="I136" s="43"/>
      <c r="J136" s="44"/>
    </row>
    <row r="137">
      <c r="A137" s="35" t="s">
        <v>44</v>
      </c>
      <c r="B137" s="42"/>
      <c r="C137" s="43"/>
      <c r="D137" s="43"/>
      <c r="E137" s="46" t="s">
        <v>38</v>
      </c>
      <c r="F137" s="43"/>
      <c r="G137" s="43"/>
      <c r="H137" s="43"/>
      <c r="I137" s="43"/>
      <c r="J137" s="44"/>
    </row>
    <row r="138" ht="30">
      <c r="A138" s="35" t="s">
        <v>36</v>
      </c>
      <c r="B138" s="35">
        <v>35</v>
      </c>
      <c r="C138" s="36" t="s">
        <v>146</v>
      </c>
      <c r="D138" s="35" t="s">
        <v>38</v>
      </c>
      <c r="E138" s="37" t="s">
        <v>147</v>
      </c>
      <c r="F138" s="38" t="s">
        <v>148</v>
      </c>
      <c r="G138" s="39">
        <v>93.965999999999994</v>
      </c>
      <c r="H138" s="40">
        <v>0</v>
      </c>
      <c r="I138" s="40">
        <f>ROUND(G138*H138,P4)</f>
        <v>0</v>
      </c>
      <c r="J138" s="35"/>
      <c r="O138" s="41">
        <f>I138*0.21</f>
        <v>0</v>
      </c>
      <c r="P138">
        <v>3</v>
      </c>
    </row>
    <row r="139" ht="30">
      <c r="A139" s="35" t="s">
        <v>41</v>
      </c>
      <c r="B139" s="42"/>
      <c r="C139" s="43"/>
      <c r="D139" s="43"/>
      <c r="E139" s="37" t="s">
        <v>147</v>
      </c>
      <c r="F139" s="43"/>
      <c r="G139" s="43"/>
      <c r="H139" s="43"/>
      <c r="I139" s="43"/>
      <c r="J139" s="44"/>
    </row>
    <row r="140" ht="45">
      <c r="A140" s="35" t="s">
        <v>42</v>
      </c>
      <c r="B140" s="42"/>
      <c r="C140" s="43"/>
      <c r="D140" s="43"/>
      <c r="E140" s="45" t="s">
        <v>149</v>
      </c>
      <c r="F140" s="43"/>
      <c r="G140" s="43"/>
      <c r="H140" s="43"/>
      <c r="I140" s="43"/>
      <c r="J140" s="44"/>
    </row>
    <row r="141">
      <c r="A141" s="35" t="s">
        <v>44</v>
      </c>
      <c r="B141" s="42"/>
      <c r="C141" s="43"/>
      <c r="D141" s="43"/>
      <c r="E141" s="46" t="s">
        <v>38</v>
      </c>
      <c r="F141" s="43"/>
      <c r="G141" s="43"/>
      <c r="H141" s="43"/>
      <c r="I141" s="43"/>
      <c r="J141" s="44"/>
    </row>
    <row r="142" ht="45">
      <c r="A142" s="35" t="s">
        <v>36</v>
      </c>
      <c r="B142" s="35">
        <v>36</v>
      </c>
      <c r="C142" s="36" t="s">
        <v>150</v>
      </c>
      <c r="D142" s="35" t="s">
        <v>38</v>
      </c>
      <c r="E142" s="37" t="s">
        <v>151</v>
      </c>
      <c r="F142" s="38" t="s">
        <v>123</v>
      </c>
      <c r="G142" s="39">
        <v>3</v>
      </c>
      <c r="H142" s="40">
        <v>0</v>
      </c>
      <c r="I142" s="40">
        <f>ROUND(G142*H142,P4)</f>
        <v>0</v>
      </c>
      <c r="J142" s="35"/>
      <c r="O142" s="41">
        <f>I142*0.21</f>
        <v>0</v>
      </c>
      <c r="P142">
        <v>3</v>
      </c>
    </row>
    <row r="143" ht="45">
      <c r="A143" s="35" t="s">
        <v>41</v>
      </c>
      <c r="B143" s="42"/>
      <c r="C143" s="43"/>
      <c r="D143" s="43"/>
      <c r="E143" s="37" t="s">
        <v>152</v>
      </c>
      <c r="F143" s="43"/>
      <c r="G143" s="43"/>
      <c r="H143" s="43"/>
      <c r="I143" s="43"/>
      <c r="J143" s="44"/>
    </row>
    <row r="144" ht="45">
      <c r="A144" s="35" t="s">
        <v>42</v>
      </c>
      <c r="B144" s="42"/>
      <c r="C144" s="43"/>
      <c r="D144" s="43"/>
      <c r="E144" s="45" t="s">
        <v>153</v>
      </c>
      <c r="F144" s="43"/>
      <c r="G144" s="43"/>
      <c r="H144" s="43"/>
      <c r="I144" s="43"/>
      <c r="J144" s="44"/>
    </row>
    <row r="145">
      <c r="A145" s="35" t="s">
        <v>44</v>
      </c>
      <c r="B145" s="42"/>
      <c r="C145" s="43"/>
      <c r="D145" s="43"/>
      <c r="E145" s="46" t="s">
        <v>38</v>
      </c>
      <c r="F145" s="43"/>
      <c r="G145" s="43"/>
      <c r="H145" s="43"/>
      <c r="I145" s="43"/>
      <c r="J145" s="44"/>
    </row>
    <row r="146" ht="45">
      <c r="A146" s="35" t="s">
        <v>36</v>
      </c>
      <c r="B146" s="35">
        <v>37</v>
      </c>
      <c r="C146" s="36" t="s">
        <v>154</v>
      </c>
      <c r="D146" s="35" t="s">
        <v>38</v>
      </c>
      <c r="E146" s="37" t="s">
        <v>155</v>
      </c>
      <c r="F146" s="38" t="s">
        <v>40</v>
      </c>
      <c r="G146" s="39">
        <v>107</v>
      </c>
      <c r="H146" s="40">
        <v>0</v>
      </c>
      <c r="I146" s="40">
        <f>ROUND(G146*H146,P4)</f>
        <v>0</v>
      </c>
      <c r="J146" s="35"/>
      <c r="O146" s="41">
        <f>I146*0.21</f>
        <v>0</v>
      </c>
      <c r="P146">
        <v>3</v>
      </c>
    </row>
    <row r="147" ht="60">
      <c r="A147" s="35" t="s">
        <v>41</v>
      </c>
      <c r="B147" s="42"/>
      <c r="C147" s="43"/>
      <c r="D147" s="43"/>
      <c r="E147" s="37" t="s">
        <v>156</v>
      </c>
      <c r="F147" s="43"/>
      <c r="G147" s="43"/>
      <c r="H147" s="43"/>
      <c r="I147" s="43"/>
      <c r="J147" s="44"/>
    </row>
    <row r="148" ht="45">
      <c r="A148" s="35" t="s">
        <v>42</v>
      </c>
      <c r="B148" s="42"/>
      <c r="C148" s="43"/>
      <c r="D148" s="43"/>
      <c r="E148" s="45" t="s">
        <v>157</v>
      </c>
      <c r="F148" s="43"/>
      <c r="G148" s="43"/>
      <c r="H148" s="43"/>
      <c r="I148" s="43"/>
      <c r="J148" s="44"/>
    </row>
    <row r="149">
      <c r="A149" s="35" t="s">
        <v>44</v>
      </c>
      <c r="B149" s="42"/>
      <c r="C149" s="43"/>
      <c r="D149" s="43"/>
      <c r="E149" s="46" t="s">
        <v>38</v>
      </c>
      <c r="F149" s="43"/>
      <c r="G149" s="43"/>
      <c r="H149" s="43"/>
      <c r="I149" s="43"/>
      <c r="J149" s="44"/>
    </row>
    <row r="150" ht="45">
      <c r="A150" s="35" t="s">
        <v>36</v>
      </c>
      <c r="B150" s="35">
        <v>38</v>
      </c>
      <c r="C150" s="36" t="s">
        <v>158</v>
      </c>
      <c r="D150" s="35" t="s">
        <v>38</v>
      </c>
      <c r="E150" s="37" t="s">
        <v>155</v>
      </c>
      <c r="F150" s="38" t="s">
        <v>40</v>
      </c>
      <c r="G150" s="39">
        <v>759</v>
      </c>
      <c r="H150" s="40">
        <v>0</v>
      </c>
      <c r="I150" s="40">
        <f>ROUND(G150*H150,P4)</f>
        <v>0</v>
      </c>
      <c r="J150" s="35"/>
      <c r="O150" s="41">
        <f>I150*0.21</f>
        <v>0</v>
      </c>
      <c r="P150">
        <v>3</v>
      </c>
    </row>
    <row r="151" ht="60">
      <c r="A151" s="35" t="s">
        <v>41</v>
      </c>
      <c r="B151" s="42"/>
      <c r="C151" s="43"/>
      <c r="D151" s="43"/>
      <c r="E151" s="37" t="s">
        <v>159</v>
      </c>
      <c r="F151" s="43"/>
      <c r="G151" s="43"/>
      <c r="H151" s="43"/>
      <c r="I151" s="43"/>
      <c r="J151" s="44"/>
    </row>
    <row r="152" ht="60">
      <c r="A152" s="35" t="s">
        <v>42</v>
      </c>
      <c r="B152" s="42"/>
      <c r="C152" s="43"/>
      <c r="D152" s="43"/>
      <c r="E152" s="45" t="s">
        <v>160</v>
      </c>
      <c r="F152" s="43"/>
      <c r="G152" s="43"/>
      <c r="H152" s="43"/>
      <c r="I152" s="43"/>
      <c r="J152" s="44"/>
    </row>
    <row r="153">
      <c r="A153" s="35" t="s">
        <v>44</v>
      </c>
      <c r="B153" s="42"/>
      <c r="C153" s="43"/>
      <c r="D153" s="43"/>
      <c r="E153" s="46" t="s">
        <v>38</v>
      </c>
      <c r="F153" s="43"/>
      <c r="G153" s="43"/>
      <c r="H153" s="43"/>
      <c r="I153" s="43"/>
      <c r="J153" s="44"/>
    </row>
    <row r="154" ht="45">
      <c r="A154" s="35" t="s">
        <v>36</v>
      </c>
      <c r="B154" s="35">
        <v>39</v>
      </c>
      <c r="C154" s="36" t="s">
        <v>161</v>
      </c>
      <c r="D154" s="35" t="s">
        <v>38</v>
      </c>
      <c r="E154" s="37" t="s">
        <v>155</v>
      </c>
      <c r="F154" s="38" t="s">
        <v>40</v>
      </c>
      <c r="G154" s="39">
        <v>73</v>
      </c>
      <c r="H154" s="40">
        <v>0</v>
      </c>
      <c r="I154" s="40">
        <f>ROUND(G154*H154,P4)</f>
        <v>0</v>
      </c>
      <c r="J154" s="35"/>
      <c r="O154" s="41">
        <f>I154*0.21</f>
        <v>0</v>
      </c>
      <c r="P154">
        <v>3</v>
      </c>
    </row>
    <row r="155" ht="60">
      <c r="A155" s="35" t="s">
        <v>41</v>
      </c>
      <c r="B155" s="42"/>
      <c r="C155" s="43"/>
      <c r="D155" s="43"/>
      <c r="E155" s="37" t="s">
        <v>162</v>
      </c>
      <c r="F155" s="43"/>
      <c r="G155" s="43"/>
      <c r="H155" s="43"/>
      <c r="I155" s="43"/>
      <c r="J155" s="44"/>
    </row>
    <row r="156">
      <c r="A156" s="35" t="s">
        <v>42</v>
      </c>
      <c r="B156" s="42"/>
      <c r="C156" s="43"/>
      <c r="D156" s="43"/>
      <c r="E156" s="45" t="s">
        <v>163</v>
      </c>
      <c r="F156" s="43"/>
      <c r="G156" s="43"/>
      <c r="H156" s="43"/>
      <c r="I156" s="43"/>
      <c r="J156" s="44"/>
    </row>
    <row r="157">
      <c r="A157" s="35" t="s">
        <v>44</v>
      </c>
      <c r="B157" s="42"/>
      <c r="C157" s="43"/>
      <c r="D157" s="43"/>
      <c r="E157" s="46" t="s">
        <v>38</v>
      </c>
      <c r="F157" s="43"/>
      <c r="G157" s="43"/>
      <c r="H157" s="43"/>
      <c r="I157" s="43"/>
      <c r="J157" s="44"/>
    </row>
    <row r="158" ht="30">
      <c r="A158" s="35" t="s">
        <v>36</v>
      </c>
      <c r="B158" s="35">
        <v>40</v>
      </c>
      <c r="C158" s="36" t="s">
        <v>164</v>
      </c>
      <c r="D158" s="35" t="s">
        <v>38</v>
      </c>
      <c r="E158" s="37" t="s">
        <v>165</v>
      </c>
      <c r="F158" s="38" t="s">
        <v>101</v>
      </c>
      <c r="G158" s="39">
        <v>909</v>
      </c>
      <c r="H158" s="40">
        <v>0</v>
      </c>
      <c r="I158" s="40">
        <f>ROUND(G158*H158,P4)</f>
        <v>0</v>
      </c>
      <c r="J158" s="35"/>
      <c r="O158" s="41">
        <f>I158*0.21</f>
        <v>0</v>
      </c>
      <c r="P158">
        <v>3</v>
      </c>
    </row>
    <row r="159" ht="30">
      <c r="A159" s="35" t="s">
        <v>41</v>
      </c>
      <c r="B159" s="42"/>
      <c r="C159" s="43"/>
      <c r="D159" s="43"/>
      <c r="E159" s="37" t="s">
        <v>165</v>
      </c>
      <c r="F159" s="43"/>
      <c r="G159" s="43"/>
      <c r="H159" s="43"/>
      <c r="I159" s="43"/>
      <c r="J159" s="44"/>
    </row>
    <row r="160" ht="45">
      <c r="A160" s="35" t="s">
        <v>42</v>
      </c>
      <c r="B160" s="42"/>
      <c r="C160" s="43"/>
      <c r="D160" s="43"/>
      <c r="E160" s="45" t="s">
        <v>166</v>
      </c>
      <c r="F160" s="43"/>
      <c r="G160" s="43"/>
      <c r="H160" s="43"/>
      <c r="I160" s="43"/>
      <c r="J160" s="44"/>
    </row>
    <row r="161">
      <c r="A161" s="35" t="s">
        <v>44</v>
      </c>
      <c r="B161" s="42"/>
      <c r="C161" s="43"/>
      <c r="D161" s="43"/>
      <c r="E161" s="46" t="s">
        <v>38</v>
      </c>
      <c r="F161" s="43"/>
      <c r="G161" s="43"/>
      <c r="H161" s="43"/>
      <c r="I161" s="43"/>
      <c r="J161" s="44"/>
    </row>
    <row r="162" ht="45">
      <c r="A162" s="35" t="s">
        <v>36</v>
      </c>
      <c r="B162" s="35">
        <v>41</v>
      </c>
      <c r="C162" s="36" t="s">
        <v>167</v>
      </c>
      <c r="D162" s="35" t="s">
        <v>38</v>
      </c>
      <c r="E162" s="37" t="s">
        <v>168</v>
      </c>
      <c r="F162" s="38" t="s">
        <v>101</v>
      </c>
      <c r="G162" s="39">
        <v>778</v>
      </c>
      <c r="H162" s="40">
        <v>0</v>
      </c>
      <c r="I162" s="40">
        <f>ROUND(G162*H162,P4)</f>
        <v>0</v>
      </c>
      <c r="J162" s="35"/>
      <c r="O162" s="41">
        <f>I162*0.21</f>
        <v>0</v>
      </c>
      <c r="P162">
        <v>3</v>
      </c>
    </row>
    <row r="163" ht="45">
      <c r="A163" s="35" t="s">
        <v>41</v>
      </c>
      <c r="B163" s="42"/>
      <c r="C163" s="43"/>
      <c r="D163" s="43"/>
      <c r="E163" s="37" t="s">
        <v>169</v>
      </c>
      <c r="F163" s="43"/>
      <c r="G163" s="43"/>
      <c r="H163" s="43"/>
      <c r="I163" s="43"/>
      <c r="J163" s="44"/>
    </row>
    <row r="164">
      <c r="A164" s="35" t="s">
        <v>42</v>
      </c>
      <c r="B164" s="42"/>
      <c r="C164" s="43"/>
      <c r="D164" s="43"/>
      <c r="E164" s="45" t="s">
        <v>170</v>
      </c>
      <c r="F164" s="43"/>
      <c r="G164" s="43"/>
      <c r="H164" s="43"/>
      <c r="I164" s="43"/>
      <c r="J164" s="44"/>
    </row>
    <row r="165">
      <c r="A165" s="35" t="s">
        <v>44</v>
      </c>
      <c r="B165" s="42"/>
      <c r="C165" s="43"/>
      <c r="D165" s="43"/>
      <c r="E165" s="46" t="s">
        <v>38</v>
      </c>
      <c r="F165" s="43"/>
      <c r="G165" s="43"/>
      <c r="H165" s="43"/>
      <c r="I165" s="43"/>
      <c r="J165" s="44"/>
    </row>
    <row r="166">
      <c r="A166" s="35" t="s">
        <v>36</v>
      </c>
      <c r="B166" s="35">
        <v>42</v>
      </c>
      <c r="C166" s="36" t="s">
        <v>171</v>
      </c>
      <c r="D166" s="35" t="s">
        <v>38</v>
      </c>
      <c r="E166" s="37" t="s">
        <v>172</v>
      </c>
      <c r="F166" s="38" t="s">
        <v>101</v>
      </c>
      <c r="G166" s="39">
        <v>778.79999999999995</v>
      </c>
      <c r="H166" s="40">
        <v>0</v>
      </c>
      <c r="I166" s="40">
        <f>ROUND(G166*H166,P4)</f>
        <v>0</v>
      </c>
      <c r="J166" s="35"/>
      <c r="O166" s="41">
        <f>I166*0.21</f>
        <v>0</v>
      </c>
      <c r="P166">
        <v>3</v>
      </c>
    </row>
    <row r="167">
      <c r="A167" s="35" t="s">
        <v>41</v>
      </c>
      <c r="B167" s="42"/>
      <c r="C167" s="43"/>
      <c r="D167" s="43"/>
      <c r="E167" s="37" t="s">
        <v>172</v>
      </c>
      <c r="F167" s="43"/>
      <c r="G167" s="43"/>
      <c r="H167" s="43"/>
      <c r="I167" s="43"/>
      <c r="J167" s="44"/>
    </row>
    <row r="168" ht="45">
      <c r="A168" s="35" t="s">
        <v>42</v>
      </c>
      <c r="B168" s="42"/>
      <c r="C168" s="43"/>
      <c r="D168" s="43"/>
      <c r="E168" s="45" t="s">
        <v>173</v>
      </c>
      <c r="F168" s="43"/>
      <c r="G168" s="43"/>
      <c r="H168" s="43"/>
      <c r="I168" s="43"/>
      <c r="J168" s="44"/>
    </row>
    <row r="169">
      <c r="A169" s="35" t="s">
        <v>44</v>
      </c>
      <c r="B169" s="42"/>
      <c r="C169" s="43"/>
      <c r="D169" s="43"/>
      <c r="E169" s="46" t="s">
        <v>38</v>
      </c>
      <c r="F169" s="43"/>
      <c r="G169" s="43"/>
      <c r="H169" s="43"/>
      <c r="I169" s="43"/>
      <c r="J169" s="44"/>
    </row>
    <row r="170" ht="45">
      <c r="A170" s="35" t="s">
        <v>36</v>
      </c>
      <c r="B170" s="35">
        <v>43</v>
      </c>
      <c r="C170" s="36" t="s">
        <v>174</v>
      </c>
      <c r="D170" s="35" t="s">
        <v>38</v>
      </c>
      <c r="E170" s="37" t="s">
        <v>175</v>
      </c>
      <c r="F170" s="38" t="s">
        <v>101</v>
      </c>
      <c r="G170" s="39">
        <v>248</v>
      </c>
      <c r="H170" s="40">
        <v>0</v>
      </c>
      <c r="I170" s="40">
        <f>ROUND(G170*H170,P4)</f>
        <v>0</v>
      </c>
      <c r="J170" s="35"/>
      <c r="O170" s="41">
        <f>I170*0.21</f>
        <v>0</v>
      </c>
      <c r="P170">
        <v>3</v>
      </c>
    </row>
    <row r="171" ht="45">
      <c r="A171" s="35" t="s">
        <v>41</v>
      </c>
      <c r="B171" s="42"/>
      <c r="C171" s="43"/>
      <c r="D171" s="43"/>
      <c r="E171" s="37" t="s">
        <v>175</v>
      </c>
      <c r="F171" s="43"/>
      <c r="G171" s="43"/>
      <c r="H171" s="43"/>
      <c r="I171" s="43"/>
      <c r="J171" s="44"/>
    </row>
    <row r="172" ht="30">
      <c r="A172" s="35" t="s">
        <v>42</v>
      </c>
      <c r="B172" s="42"/>
      <c r="C172" s="43"/>
      <c r="D172" s="43"/>
      <c r="E172" s="45" t="s">
        <v>176</v>
      </c>
      <c r="F172" s="43"/>
      <c r="G172" s="43"/>
      <c r="H172" s="43"/>
      <c r="I172" s="43"/>
      <c r="J172" s="44"/>
    </row>
    <row r="173">
      <c r="A173" s="35" t="s">
        <v>44</v>
      </c>
      <c r="B173" s="42"/>
      <c r="C173" s="43"/>
      <c r="D173" s="43"/>
      <c r="E173" s="46" t="s">
        <v>38</v>
      </c>
      <c r="F173" s="43"/>
      <c r="G173" s="43"/>
      <c r="H173" s="43"/>
      <c r="I173" s="43"/>
      <c r="J173" s="44"/>
    </row>
    <row r="174" ht="45">
      <c r="A174" s="35" t="s">
        <v>36</v>
      </c>
      <c r="B174" s="35">
        <v>44</v>
      </c>
      <c r="C174" s="36" t="s">
        <v>177</v>
      </c>
      <c r="D174" s="35" t="s">
        <v>38</v>
      </c>
      <c r="E174" s="37" t="s">
        <v>178</v>
      </c>
      <c r="F174" s="38" t="s">
        <v>40</v>
      </c>
      <c r="G174" s="39">
        <v>122</v>
      </c>
      <c r="H174" s="40">
        <v>0</v>
      </c>
      <c r="I174" s="40">
        <f>ROUND(G174*H174,P4)</f>
        <v>0</v>
      </c>
      <c r="J174" s="35"/>
      <c r="O174" s="41">
        <f>I174*0.21</f>
        <v>0</v>
      </c>
      <c r="P174">
        <v>3</v>
      </c>
    </row>
    <row r="175" ht="45">
      <c r="A175" s="35" t="s">
        <v>41</v>
      </c>
      <c r="B175" s="42"/>
      <c r="C175" s="43"/>
      <c r="D175" s="43"/>
      <c r="E175" s="37" t="s">
        <v>179</v>
      </c>
      <c r="F175" s="43"/>
      <c r="G175" s="43"/>
      <c r="H175" s="43"/>
      <c r="I175" s="43"/>
      <c r="J175" s="44"/>
    </row>
    <row r="176" ht="45">
      <c r="A176" s="35" t="s">
        <v>42</v>
      </c>
      <c r="B176" s="42"/>
      <c r="C176" s="43"/>
      <c r="D176" s="43"/>
      <c r="E176" s="45" t="s">
        <v>180</v>
      </c>
      <c r="F176" s="43"/>
      <c r="G176" s="43"/>
      <c r="H176" s="43"/>
      <c r="I176" s="43"/>
      <c r="J176" s="44"/>
    </row>
    <row r="177">
      <c r="A177" s="35" t="s">
        <v>44</v>
      </c>
      <c r="B177" s="42"/>
      <c r="C177" s="43"/>
      <c r="D177" s="43"/>
      <c r="E177" s="46" t="s">
        <v>38</v>
      </c>
      <c r="F177" s="43"/>
      <c r="G177" s="43"/>
      <c r="H177" s="43"/>
      <c r="I177" s="43"/>
      <c r="J177" s="44"/>
    </row>
    <row r="178" ht="30">
      <c r="A178" s="35" t="s">
        <v>36</v>
      </c>
      <c r="B178" s="35">
        <v>45</v>
      </c>
      <c r="C178" s="36" t="s">
        <v>181</v>
      </c>
      <c r="D178" s="35" t="s">
        <v>38</v>
      </c>
      <c r="E178" s="37" t="s">
        <v>182</v>
      </c>
      <c r="F178" s="38" t="s">
        <v>50</v>
      </c>
      <c r="G178" s="39">
        <v>2</v>
      </c>
      <c r="H178" s="40">
        <v>0</v>
      </c>
      <c r="I178" s="40">
        <f>ROUND(G178*H178,P4)</f>
        <v>0</v>
      </c>
      <c r="J178" s="35"/>
      <c r="O178" s="41">
        <f>I178*0.21</f>
        <v>0</v>
      </c>
      <c r="P178">
        <v>3</v>
      </c>
    </row>
    <row r="179" ht="30">
      <c r="A179" s="35" t="s">
        <v>41</v>
      </c>
      <c r="B179" s="42"/>
      <c r="C179" s="43"/>
      <c r="D179" s="43"/>
      <c r="E179" s="37" t="s">
        <v>182</v>
      </c>
      <c r="F179" s="43"/>
      <c r="G179" s="43"/>
      <c r="H179" s="43"/>
      <c r="I179" s="43"/>
      <c r="J179" s="44"/>
    </row>
    <row r="180" ht="45">
      <c r="A180" s="35" t="s">
        <v>42</v>
      </c>
      <c r="B180" s="42"/>
      <c r="C180" s="43"/>
      <c r="D180" s="43"/>
      <c r="E180" s="45" t="s">
        <v>183</v>
      </c>
      <c r="F180" s="43"/>
      <c r="G180" s="43"/>
      <c r="H180" s="43"/>
      <c r="I180" s="43"/>
      <c r="J180" s="44"/>
    </row>
    <row r="181">
      <c r="A181" s="35" t="s">
        <v>44</v>
      </c>
      <c r="B181" s="42"/>
      <c r="C181" s="43"/>
      <c r="D181" s="43"/>
      <c r="E181" s="46" t="s">
        <v>38</v>
      </c>
      <c r="F181" s="43"/>
      <c r="G181" s="43"/>
      <c r="H181" s="43"/>
      <c r="I181" s="43"/>
      <c r="J181" s="44"/>
    </row>
    <row r="182" ht="30">
      <c r="A182" s="35" t="s">
        <v>36</v>
      </c>
      <c r="B182" s="35">
        <v>46</v>
      </c>
      <c r="C182" s="36" t="s">
        <v>184</v>
      </c>
      <c r="D182" s="35" t="s">
        <v>38</v>
      </c>
      <c r="E182" s="37" t="s">
        <v>185</v>
      </c>
      <c r="F182" s="38" t="s">
        <v>50</v>
      </c>
      <c r="G182" s="39">
        <v>2</v>
      </c>
      <c r="H182" s="40">
        <v>0</v>
      </c>
      <c r="I182" s="40">
        <f>ROUND(G182*H182,P4)</f>
        <v>0</v>
      </c>
      <c r="J182" s="35"/>
      <c r="O182" s="41">
        <f>I182*0.21</f>
        <v>0</v>
      </c>
      <c r="P182">
        <v>3</v>
      </c>
    </row>
    <row r="183" ht="30">
      <c r="A183" s="35" t="s">
        <v>41</v>
      </c>
      <c r="B183" s="42"/>
      <c r="C183" s="43"/>
      <c r="D183" s="43"/>
      <c r="E183" s="37" t="s">
        <v>185</v>
      </c>
      <c r="F183" s="43"/>
      <c r="G183" s="43"/>
      <c r="H183" s="43"/>
      <c r="I183" s="43"/>
      <c r="J183" s="44"/>
    </row>
    <row r="184" ht="45">
      <c r="A184" s="35" t="s">
        <v>42</v>
      </c>
      <c r="B184" s="42"/>
      <c r="C184" s="43"/>
      <c r="D184" s="43"/>
      <c r="E184" s="45" t="s">
        <v>183</v>
      </c>
      <c r="F184" s="43"/>
      <c r="G184" s="43"/>
      <c r="H184" s="43"/>
      <c r="I184" s="43"/>
      <c r="J184" s="44"/>
    </row>
    <row r="185">
      <c r="A185" s="35" t="s">
        <v>44</v>
      </c>
      <c r="B185" s="42"/>
      <c r="C185" s="43"/>
      <c r="D185" s="43"/>
      <c r="E185" s="46" t="s">
        <v>38</v>
      </c>
      <c r="F185" s="43"/>
      <c r="G185" s="43"/>
      <c r="H185" s="43"/>
      <c r="I185" s="43"/>
      <c r="J185" s="44"/>
    </row>
    <row r="186" ht="45">
      <c r="A186" s="35" t="s">
        <v>36</v>
      </c>
      <c r="B186" s="35">
        <v>47</v>
      </c>
      <c r="C186" s="36" t="s">
        <v>186</v>
      </c>
      <c r="D186" s="35" t="s">
        <v>38</v>
      </c>
      <c r="E186" s="37" t="s">
        <v>187</v>
      </c>
      <c r="F186" s="38" t="s">
        <v>50</v>
      </c>
      <c r="G186" s="39">
        <v>7</v>
      </c>
      <c r="H186" s="40">
        <v>0</v>
      </c>
      <c r="I186" s="40">
        <f>ROUND(G186*H186,P4)</f>
        <v>0</v>
      </c>
      <c r="J186" s="35"/>
      <c r="O186" s="41">
        <f>I186*0.21</f>
        <v>0</v>
      </c>
      <c r="P186">
        <v>3</v>
      </c>
    </row>
    <row r="187" ht="45">
      <c r="A187" s="35" t="s">
        <v>41</v>
      </c>
      <c r="B187" s="42"/>
      <c r="C187" s="43"/>
      <c r="D187" s="43"/>
      <c r="E187" s="37" t="s">
        <v>187</v>
      </c>
      <c r="F187" s="43"/>
      <c r="G187" s="43"/>
      <c r="H187" s="43"/>
      <c r="I187" s="43"/>
      <c r="J187" s="44"/>
    </row>
    <row r="188" ht="45">
      <c r="A188" s="35" t="s">
        <v>42</v>
      </c>
      <c r="B188" s="42"/>
      <c r="C188" s="43"/>
      <c r="D188" s="43"/>
      <c r="E188" s="45" t="s">
        <v>188</v>
      </c>
      <c r="F188" s="43"/>
      <c r="G188" s="43"/>
      <c r="H188" s="43"/>
      <c r="I188" s="43"/>
      <c r="J188" s="44"/>
    </row>
    <row r="189">
      <c r="A189" s="35" t="s">
        <v>44</v>
      </c>
      <c r="B189" s="42"/>
      <c r="C189" s="43"/>
      <c r="D189" s="43"/>
      <c r="E189" s="46" t="s">
        <v>38</v>
      </c>
      <c r="F189" s="43"/>
      <c r="G189" s="43"/>
      <c r="H189" s="43"/>
      <c r="I189" s="43"/>
      <c r="J189" s="44"/>
    </row>
    <row r="190" ht="45">
      <c r="A190" s="35" t="s">
        <v>36</v>
      </c>
      <c r="B190" s="35">
        <v>48</v>
      </c>
      <c r="C190" s="36" t="s">
        <v>189</v>
      </c>
      <c r="D190" s="35" t="s">
        <v>38</v>
      </c>
      <c r="E190" s="37" t="s">
        <v>190</v>
      </c>
      <c r="F190" s="38" t="s">
        <v>50</v>
      </c>
      <c r="G190" s="39">
        <v>7</v>
      </c>
      <c r="H190" s="40">
        <v>0</v>
      </c>
      <c r="I190" s="40">
        <f>ROUND(G190*H190,P4)</f>
        <v>0</v>
      </c>
      <c r="J190" s="35"/>
      <c r="O190" s="41">
        <f>I190*0.21</f>
        <v>0</v>
      </c>
      <c r="P190">
        <v>3</v>
      </c>
    </row>
    <row r="191" ht="45">
      <c r="A191" s="35" t="s">
        <v>41</v>
      </c>
      <c r="B191" s="42"/>
      <c r="C191" s="43"/>
      <c r="D191" s="43"/>
      <c r="E191" s="37" t="s">
        <v>190</v>
      </c>
      <c r="F191" s="43"/>
      <c r="G191" s="43"/>
      <c r="H191" s="43"/>
      <c r="I191" s="43"/>
      <c r="J191" s="44"/>
    </row>
    <row r="192" ht="45">
      <c r="A192" s="35" t="s">
        <v>42</v>
      </c>
      <c r="B192" s="42"/>
      <c r="C192" s="43"/>
      <c r="D192" s="43"/>
      <c r="E192" s="45" t="s">
        <v>188</v>
      </c>
      <c r="F192" s="43"/>
      <c r="G192" s="43"/>
      <c r="H192" s="43"/>
      <c r="I192" s="43"/>
      <c r="J192" s="44"/>
    </row>
    <row r="193">
      <c r="A193" s="35" t="s">
        <v>44</v>
      </c>
      <c r="B193" s="42"/>
      <c r="C193" s="43"/>
      <c r="D193" s="43"/>
      <c r="E193" s="46" t="s">
        <v>38</v>
      </c>
      <c r="F193" s="43"/>
      <c r="G193" s="43"/>
      <c r="H193" s="43"/>
      <c r="I193" s="43"/>
      <c r="J193" s="44"/>
    </row>
    <row r="194" ht="30">
      <c r="A194" s="35" t="s">
        <v>36</v>
      </c>
      <c r="B194" s="35">
        <v>49</v>
      </c>
      <c r="C194" s="36" t="s">
        <v>191</v>
      </c>
      <c r="D194" s="35" t="s">
        <v>38</v>
      </c>
      <c r="E194" s="37" t="s">
        <v>192</v>
      </c>
      <c r="F194" s="38" t="s">
        <v>123</v>
      </c>
      <c r="G194" s="39">
        <v>1</v>
      </c>
      <c r="H194" s="40">
        <v>0</v>
      </c>
      <c r="I194" s="40">
        <f>ROUND(G194*H194,P4)</f>
        <v>0</v>
      </c>
      <c r="J194" s="35"/>
      <c r="O194" s="41">
        <f>I194*0.21</f>
        <v>0</v>
      </c>
      <c r="P194">
        <v>3</v>
      </c>
    </row>
    <row r="195" ht="30">
      <c r="A195" s="35" t="s">
        <v>41</v>
      </c>
      <c r="B195" s="42"/>
      <c r="C195" s="43"/>
      <c r="D195" s="43"/>
      <c r="E195" s="37" t="s">
        <v>192</v>
      </c>
      <c r="F195" s="43"/>
      <c r="G195" s="43"/>
      <c r="H195" s="43"/>
      <c r="I195" s="43"/>
      <c r="J195" s="44"/>
    </row>
    <row r="196" ht="75">
      <c r="A196" s="35" t="s">
        <v>42</v>
      </c>
      <c r="B196" s="42"/>
      <c r="C196" s="43"/>
      <c r="D196" s="43"/>
      <c r="E196" s="45" t="s">
        <v>193</v>
      </c>
      <c r="F196" s="43"/>
      <c r="G196" s="43"/>
      <c r="H196" s="43"/>
      <c r="I196" s="43"/>
      <c r="J196" s="44"/>
    </row>
    <row r="197">
      <c r="A197" s="35" t="s">
        <v>44</v>
      </c>
      <c r="B197" s="42"/>
      <c r="C197" s="43"/>
      <c r="D197" s="43"/>
      <c r="E197" s="46" t="s">
        <v>38</v>
      </c>
      <c r="F197" s="43"/>
      <c r="G197" s="43"/>
      <c r="H197" s="43"/>
      <c r="I197" s="43"/>
      <c r="J197" s="44"/>
    </row>
    <row r="198" ht="30">
      <c r="A198" s="35" t="s">
        <v>36</v>
      </c>
      <c r="B198" s="35">
        <v>50</v>
      </c>
      <c r="C198" s="36" t="s">
        <v>194</v>
      </c>
      <c r="D198" s="35" t="s">
        <v>38</v>
      </c>
      <c r="E198" s="37" t="s">
        <v>195</v>
      </c>
      <c r="F198" s="38" t="s">
        <v>40</v>
      </c>
      <c r="G198" s="39">
        <v>939</v>
      </c>
      <c r="H198" s="40">
        <v>0</v>
      </c>
      <c r="I198" s="40">
        <f>ROUND(G198*H198,P4)</f>
        <v>0</v>
      </c>
      <c r="J198" s="35"/>
      <c r="O198" s="41">
        <f>I198*0.21</f>
        <v>0</v>
      </c>
      <c r="P198">
        <v>3</v>
      </c>
    </row>
    <row r="199" ht="30">
      <c r="A199" s="35" t="s">
        <v>41</v>
      </c>
      <c r="B199" s="42"/>
      <c r="C199" s="43"/>
      <c r="D199" s="43"/>
      <c r="E199" s="37" t="s">
        <v>195</v>
      </c>
      <c r="F199" s="43"/>
      <c r="G199" s="43"/>
      <c r="H199" s="43"/>
      <c r="I199" s="43"/>
      <c r="J199" s="44"/>
    </row>
    <row r="200" ht="45">
      <c r="A200" s="35" t="s">
        <v>42</v>
      </c>
      <c r="B200" s="42"/>
      <c r="C200" s="43"/>
      <c r="D200" s="43"/>
      <c r="E200" s="45" t="s">
        <v>196</v>
      </c>
      <c r="F200" s="43"/>
      <c r="G200" s="43"/>
      <c r="H200" s="43"/>
      <c r="I200" s="43"/>
      <c r="J200" s="44"/>
    </row>
    <row r="201">
      <c r="A201" s="35" t="s">
        <v>44</v>
      </c>
      <c r="B201" s="42"/>
      <c r="C201" s="43"/>
      <c r="D201" s="43"/>
      <c r="E201" s="46" t="s">
        <v>38</v>
      </c>
      <c r="F201" s="43"/>
      <c r="G201" s="43"/>
      <c r="H201" s="43"/>
      <c r="I201" s="43"/>
      <c r="J201" s="44"/>
    </row>
    <row r="202" ht="30">
      <c r="A202" s="35" t="s">
        <v>36</v>
      </c>
      <c r="B202" s="35">
        <v>51</v>
      </c>
      <c r="C202" s="36" t="s">
        <v>197</v>
      </c>
      <c r="D202" s="35" t="s">
        <v>38</v>
      </c>
      <c r="E202" s="37" t="s">
        <v>198</v>
      </c>
      <c r="F202" s="38" t="s">
        <v>40</v>
      </c>
      <c r="G202" s="39">
        <v>939</v>
      </c>
      <c r="H202" s="40">
        <v>0</v>
      </c>
      <c r="I202" s="40">
        <f>ROUND(G202*H202,P4)</f>
        <v>0</v>
      </c>
      <c r="J202" s="35"/>
      <c r="O202" s="41">
        <f>I202*0.21</f>
        <v>0</v>
      </c>
      <c r="P202">
        <v>3</v>
      </c>
    </row>
    <row r="203" ht="30">
      <c r="A203" s="35" t="s">
        <v>41</v>
      </c>
      <c r="B203" s="42"/>
      <c r="C203" s="43"/>
      <c r="D203" s="43"/>
      <c r="E203" s="37" t="s">
        <v>198</v>
      </c>
      <c r="F203" s="43"/>
      <c r="G203" s="43"/>
      <c r="H203" s="43"/>
      <c r="I203" s="43"/>
      <c r="J203" s="44"/>
    </row>
    <row r="204" ht="45">
      <c r="A204" s="35" t="s">
        <v>42</v>
      </c>
      <c r="B204" s="42"/>
      <c r="C204" s="43"/>
      <c r="D204" s="43"/>
      <c r="E204" s="45" t="s">
        <v>199</v>
      </c>
      <c r="F204" s="43"/>
      <c r="G204" s="43"/>
      <c r="H204" s="43"/>
      <c r="I204" s="43"/>
      <c r="J204" s="44"/>
    </row>
    <row r="205">
      <c r="A205" s="35" t="s">
        <v>44</v>
      </c>
      <c r="B205" s="42"/>
      <c r="C205" s="43"/>
      <c r="D205" s="43"/>
      <c r="E205" s="46" t="s">
        <v>38</v>
      </c>
      <c r="F205" s="43"/>
      <c r="G205" s="43"/>
      <c r="H205" s="43"/>
      <c r="I205" s="43"/>
      <c r="J205" s="44"/>
    </row>
    <row r="206" ht="30">
      <c r="A206" s="35" t="s">
        <v>36</v>
      </c>
      <c r="B206" s="35">
        <v>52</v>
      </c>
      <c r="C206" s="36" t="s">
        <v>200</v>
      </c>
      <c r="D206" s="35" t="s">
        <v>38</v>
      </c>
      <c r="E206" s="37" t="s">
        <v>201</v>
      </c>
      <c r="F206" s="38" t="s">
        <v>40</v>
      </c>
      <c r="G206" s="39">
        <v>121</v>
      </c>
      <c r="H206" s="40">
        <v>0</v>
      </c>
      <c r="I206" s="40">
        <f>ROUND(G206*H206,P4)</f>
        <v>0</v>
      </c>
      <c r="J206" s="35"/>
      <c r="O206" s="41">
        <f>I206*0.21</f>
        <v>0</v>
      </c>
      <c r="P206">
        <v>3</v>
      </c>
    </row>
    <row r="207" ht="30">
      <c r="A207" s="35" t="s">
        <v>41</v>
      </c>
      <c r="B207" s="42"/>
      <c r="C207" s="43"/>
      <c r="D207" s="43"/>
      <c r="E207" s="37" t="s">
        <v>201</v>
      </c>
      <c r="F207" s="43"/>
      <c r="G207" s="43"/>
      <c r="H207" s="43"/>
      <c r="I207" s="43"/>
      <c r="J207" s="44"/>
    </row>
    <row r="208" ht="120">
      <c r="A208" s="35" t="s">
        <v>42</v>
      </c>
      <c r="B208" s="42"/>
      <c r="C208" s="43"/>
      <c r="D208" s="43"/>
      <c r="E208" s="45" t="s">
        <v>202</v>
      </c>
      <c r="F208" s="43"/>
      <c r="G208" s="43"/>
      <c r="H208" s="43"/>
      <c r="I208" s="43"/>
      <c r="J208" s="44"/>
    </row>
    <row r="209">
      <c r="A209" s="35" t="s">
        <v>44</v>
      </c>
      <c r="B209" s="42"/>
      <c r="C209" s="43"/>
      <c r="D209" s="43"/>
      <c r="E209" s="46" t="s">
        <v>38</v>
      </c>
      <c r="F209" s="43"/>
      <c r="G209" s="43"/>
      <c r="H209" s="43"/>
      <c r="I209" s="43"/>
      <c r="J209" s="44"/>
    </row>
    <row r="210" ht="45">
      <c r="A210" s="35" t="s">
        <v>36</v>
      </c>
      <c r="B210" s="35">
        <v>53</v>
      </c>
      <c r="C210" s="36" t="s">
        <v>203</v>
      </c>
      <c r="D210" s="35" t="s">
        <v>38</v>
      </c>
      <c r="E210" s="37" t="s">
        <v>204</v>
      </c>
      <c r="F210" s="38" t="s">
        <v>50</v>
      </c>
      <c r="G210" s="39">
        <v>2</v>
      </c>
      <c r="H210" s="40">
        <v>0</v>
      </c>
      <c r="I210" s="40">
        <f>ROUND(G210*H210,P4)</f>
        <v>0</v>
      </c>
      <c r="J210" s="35"/>
      <c r="O210" s="41">
        <f>I210*0.21</f>
        <v>0</v>
      </c>
      <c r="P210">
        <v>3</v>
      </c>
    </row>
    <row r="211" ht="45">
      <c r="A211" s="35" t="s">
        <v>41</v>
      </c>
      <c r="B211" s="42"/>
      <c r="C211" s="43"/>
      <c r="D211" s="43"/>
      <c r="E211" s="37" t="s">
        <v>204</v>
      </c>
      <c r="F211" s="43"/>
      <c r="G211" s="43"/>
      <c r="H211" s="43"/>
      <c r="I211" s="43"/>
      <c r="J211" s="44"/>
    </row>
    <row r="212" ht="45">
      <c r="A212" s="35" t="s">
        <v>42</v>
      </c>
      <c r="B212" s="42"/>
      <c r="C212" s="43"/>
      <c r="D212" s="43"/>
      <c r="E212" s="45" t="s">
        <v>205</v>
      </c>
      <c r="F212" s="43"/>
      <c r="G212" s="43"/>
      <c r="H212" s="43"/>
      <c r="I212" s="43"/>
      <c r="J212" s="44"/>
    </row>
    <row r="213">
      <c r="A213" s="35" t="s">
        <v>44</v>
      </c>
      <c r="B213" s="42"/>
      <c r="C213" s="43"/>
      <c r="D213" s="43"/>
      <c r="E213" s="46" t="s">
        <v>38</v>
      </c>
      <c r="F213" s="43"/>
      <c r="G213" s="43"/>
      <c r="H213" s="43"/>
      <c r="I213" s="43"/>
      <c r="J213" s="44"/>
    </row>
    <row r="214" ht="30">
      <c r="A214" s="35" t="s">
        <v>36</v>
      </c>
      <c r="B214" s="35">
        <v>54</v>
      </c>
      <c r="C214" s="36" t="s">
        <v>206</v>
      </c>
      <c r="D214" s="35" t="s">
        <v>38</v>
      </c>
      <c r="E214" s="37" t="s">
        <v>207</v>
      </c>
      <c r="F214" s="38" t="s">
        <v>50</v>
      </c>
      <c r="G214" s="39">
        <v>2</v>
      </c>
      <c r="H214" s="40">
        <v>0</v>
      </c>
      <c r="I214" s="40">
        <f>ROUND(G214*H214,P4)</f>
        <v>0</v>
      </c>
      <c r="J214" s="35"/>
      <c r="O214" s="41">
        <f>I214*0.21</f>
        <v>0</v>
      </c>
      <c r="P214">
        <v>3</v>
      </c>
    </row>
    <row r="215" ht="30">
      <c r="A215" s="35" t="s">
        <v>41</v>
      </c>
      <c r="B215" s="42"/>
      <c r="C215" s="43"/>
      <c r="D215" s="43"/>
      <c r="E215" s="37" t="s">
        <v>207</v>
      </c>
      <c r="F215" s="43"/>
      <c r="G215" s="43"/>
      <c r="H215" s="43"/>
      <c r="I215" s="43"/>
      <c r="J215" s="44"/>
    </row>
    <row r="216">
      <c r="A216" s="35" t="s">
        <v>42</v>
      </c>
      <c r="B216" s="42"/>
      <c r="C216" s="43"/>
      <c r="D216" s="43"/>
      <c r="E216" s="45" t="s">
        <v>208</v>
      </c>
      <c r="F216" s="43"/>
      <c r="G216" s="43"/>
      <c r="H216" s="43"/>
      <c r="I216" s="43"/>
      <c r="J216" s="44"/>
    </row>
    <row r="217">
      <c r="A217" s="35" t="s">
        <v>44</v>
      </c>
      <c r="B217" s="42"/>
      <c r="C217" s="43"/>
      <c r="D217" s="43"/>
      <c r="E217" s="46" t="s">
        <v>38</v>
      </c>
      <c r="F217" s="43"/>
      <c r="G217" s="43"/>
      <c r="H217" s="43"/>
      <c r="I217" s="43"/>
      <c r="J217" s="44"/>
    </row>
    <row r="218" ht="30">
      <c r="A218" s="35" t="s">
        <v>36</v>
      </c>
      <c r="B218" s="35">
        <v>55</v>
      </c>
      <c r="C218" s="36" t="s">
        <v>209</v>
      </c>
      <c r="D218" s="35" t="s">
        <v>38</v>
      </c>
      <c r="E218" s="37" t="s">
        <v>210</v>
      </c>
      <c r="F218" s="38" t="s">
        <v>101</v>
      </c>
      <c r="G218" s="39">
        <v>38</v>
      </c>
      <c r="H218" s="40">
        <v>0</v>
      </c>
      <c r="I218" s="40">
        <f>ROUND(G218*H218,P4)</f>
        <v>0</v>
      </c>
      <c r="J218" s="35"/>
      <c r="O218" s="41">
        <f>I218*0.21</f>
        <v>0</v>
      </c>
      <c r="P218">
        <v>3</v>
      </c>
    </row>
    <row r="219" ht="30">
      <c r="A219" s="35" t="s">
        <v>41</v>
      </c>
      <c r="B219" s="42"/>
      <c r="C219" s="43"/>
      <c r="D219" s="43"/>
      <c r="E219" s="37" t="s">
        <v>210</v>
      </c>
      <c r="F219" s="43"/>
      <c r="G219" s="43"/>
      <c r="H219" s="43"/>
      <c r="I219" s="43"/>
      <c r="J219" s="44"/>
    </row>
    <row r="220" ht="45">
      <c r="A220" s="35" t="s">
        <v>42</v>
      </c>
      <c r="B220" s="42"/>
      <c r="C220" s="43"/>
      <c r="D220" s="43"/>
      <c r="E220" s="45" t="s">
        <v>211</v>
      </c>
      <c r="F220" s="43"/>
      <c r="G220" s="43"/>
      <c r="H220" s="43"/>
      <c r="I220" s="43"/>
      <c r="J220" s="44"/>
    </row>
    <row r="221">
      <c r="A221" s="35" t="s">
        <v>44</v>
      </c>
      <c r="B221" s="42"/>
      <c r="C221" s="43"/>
      <c r="D221" s="43"/>
      <c r="E221" s="46" t="s">
        <v>38</v>
      </c>
      <c r="F221" s="43"/>
      <c r="G221" s="43"/>
      <c r="H221" s="43"/>
      <c r="I221" s="43"/>
      <c r="J221" s="44"/>
    </row>
    <row r="222" ht="45">
      <c r="A222" s="35" t="s">
        <v>36</v>
      </c>
      <c r="B222" s="35">
        <v>56</v>
      </c>
      <c r="C222" s="36" t="s">
        <v>212</v>
      </c>
      <c r="D222" s="35" t="s">
        <v>38</v>
      </c>
      <c r="E222" s="37" t="s">
        <v>213</v>
      </c>
      <c r="F222" s="38" t="s">
        <v>101</v>
      </c>
      <c r="G222" s="39">
        <v>15</v>
      </c>
      <c r="H222" s="40">
        <v>0</v>
      </c>
      <c r="I222" s="40">
        <f>ROUND(G222*H222,P4)</f>
        <v>0</v>
      </c>
      <c r="J222" s="35"/>
      <c r="O222" s="41">
        <f>I222*0.21</f>
        <v>0</v>
      </c>
      <c r="P222">
        <v>3</v>
      </c>
    </row>
    <row r="223" ht="45">
      <c r="A223" s="35" t="s">
        <v>41</v>
      </c>
      <c r="B223" s="42"/>
      <c r="C223" s="43"/>
      <c r="D223" s="43"/>
      <c r="E223" s="37" t="s">
        <v>214</v>
      </c>
      <c r="F223" s="43"/>
      <c r="G223" s="43"/>
      <c r="H223" s="43"/>
      <c r="I223" s="43"/>
      <c r="J223" s="44"/>
    </row>
    <row r="224" ht="45">
      <c r="A224" s="35" t="s">
        <v>42</v>
      </c>
      <c r="B224" s="42"/>
      <c r="C224" s="43"/>
      <c r="D224" s="43"/>
      <c r="E224" s="45" t="s">
        <v>215</v>
      </c>
      <c r="F224" s="43"/>
      <c r="G224" s="43"/>
      <c r="H224" s="43"/>
      <c r="I224" s="43"/>
      <c r="J224" s="44"/>
    </row>
    <row r="225">
      <c r="A225" s="35" t="s">
        <v>44</v>
      </c>
      <c r="B225" s="42"/>
      <c r="C225" s="43"/>
      <c r="D225" s="43"/>
      <c r="E225" s="46" t="s">
        <v>38</v>
      </c>
      <c r="F225" s="43"/>
      <c r="G225" s="43"/>
      <c r="H225" s="43"/>
      <c r="I225" s="43"/>
      <c r="J225" s="44"/>
    </row>
    <row r="226" ht="45">
      <c r="A226" s="35" t="s">
        <v>36</v>
      </c>
      <c r="B226" s="35">
        <v>57</v>
      </c>
      <c r="C226" s="36" t="s">
        <v>216</v>
      </c>
      <c r="D226" s="35" t="s">
        <v>38</v>
      </c>
      <c r="E226" s="37" t="s">
        <v>213</v>
      </c>
      <c r="F226" s="38" t="s">
        <v>101</v>
      </c>
      <c r="G226" s="39">
        <v>254</v>
      </c>
      <c r="H226" s="40">
        <v>0</v>
      </c>
      <c r="I226" s="40">
        <f>ROUND(G226*H226,P4)</f>
        <v>0</v>
      </c>
      <c r="J226" s="35"/>
      <c r="O226" s="41">
        <f>I226*0.21</f>
        <v>0</v>
      </c>
      <c r="P226">
        <v>3</v>
      </c>
    </row>
    <row r="227" ht="45">
      <c r="A227" s="35" t="s">
        <v>41</v>
      </c>
      <c r="B227" s="42"/>
      <c r="C227" s="43"/>
      <c r="D227" s="43"/>
      <c r="E227" s="37" t="s">
        <v>217</v>
      </c>
      <c r="F227" s="43"/>
      <c r="G227" s="43"/>
      <c r="H227" s="43"/>
      <c r="I227" s="43"/>
      <c r="J227" s="44"/>
    </row>
    <row r="228" ht="45">
      <c r="A228" s="35" t="s">
        <v>42</v>
      </c>
      <c r="B228" s="42"/>
      <c r="C228" s="43"/>
      <c r="D228" s="43"/>
      <c r="E228" s="45" t="s">
        <v>218</v>
      </c>
      <c r="F228" s="43"/>
      <c r="G228" s="43"/>
      <c r="H228" s="43"/>
      <c r="I228" s="43"/>
      <c r="J228" s="44"/>
    </row>
    <row r="229">
      <c r="A229" s="35" t="s">
        <v>44</v>
      </c>
      <c r="B229" s="42"/>
      <c r="C229" s="43"/>
      <c r="D229" s="43"/>
      <c r="E229" s="46" t="s">
        <v>38</v>
      </c>
      <c r="F229" s="43"/>
      <c r="G229" s="43"/>
      <c r="H229" s="43"/>
      <c r="I229" s="43"/>
      <c r="J229" s="44"/>
    </row>
    <row r="230" ht="45">
      <c r="A230" s="35" t="s">
        <v>36</v>
      </c>
      <c r="B230" s="35">
        <v>58</v>
      </c>
      <c r="C230" s="36" t="s">
        <v>219</v>
      </c>
      <c r="D230" s="35" t="s">
        <v>38</v>
      </c>
      <c r="E230" s="37" t="s">
        <v>213</v>
      </c>
      <c r="F230" s="38" t="s">
        <v>101</v>
      </c>
      <c r="G230" s="39">
        <v>73</v>
      </c>
      <c r="H230" s="40">
        <v>0</v>
      </c>
      <c r="I230" s="40">
        <f>ROUND(G230*H230,P4)</f>
        <v>0</v>
      </c>
      <c r="J230" s="35"/>
      <c r="O230" s="41">
        <f>I230*0.21</f>
        <v>0</v>
      </c>
      <c r="P230">
        <v>3</v>
      </c>
    </row>
    <row r="231" ht="60">
      <c r="A231" s="35" t="s">
        <v>41</v>
      </c>
      <c r="B231" s="42"/>
      <c r="C231" s="43"/>
      <c r="D231" s="43"/>
      <c r="E231" s="37" t="s">
        <v>220</v>
      </c>
      <c r="F231" s="43"/>
      <c r="G231" s="43"/>
      <c r="H231" s="43"/>
      <c r="I231" s="43"/>
      <c r="J231" s="44"/>
    </row>
    <row r="232" ht="75">
      <c r="A232" s="35" t="s">
        <v>42</v>
      </c>
      <c r="B232" s="42"/>
      <c r="C232" s="43"/>
      <c r="D232" s="43"/>
      <c r="E232" s="45" t="s">
        <v>221</v>
      </c>
      <c r="F232" s="43"/>
      <c r="G232" s="43"/>
      <c r="H232" s="43"/>
      <c r="I232" s="43"/>
      <c r="J232" s="44"/>
    </row>
    <row r="233">
      <c r="A233" s="35" t="s">
        <v>44</v>
      </c>
      <c r="B233" s="42"/>
      <c r="C233" s="43"/>
      <c r="D233" s="43"/>
      <c r="E233" s="46" t="s">
        <v>38</v>
      </c>
      <c r="F233" s="43"/>
      <c r="G233" s="43"/>
      <c r="H233" s="43"/>
      <c r="I233" s="43"/>
      <c r="J233" s="44"/>
    </row>
    <row r="234" ht="45">
      <c r="A234" s="35" t="s">
        <v>36</v>
      </c>
      <c r="B234" s="35">
        <v>59</v>
      </c>
      <c r="C234" s="36" t="s">
        <v>222</v>
      </c>
      <c r="D234" s="35" t="s">
        <v>38</v>
      </c>
      <c r="E234" s="37" t="s">
        <v>223</v>
      </c>
      <c r="F234" s="38" t="s">
        <v>101</v>
      </c>
      <c r="G234" s="39">
        <v>82.5</v>
      </c>
      <c r="H234" s="40">
        <v>0</v>
      </c>
      <c r="I234" s="40">
        <f>ROUND(G234*H234,P4)</f>
        <v>0</v>
      </c>
      <c r="J234" s="35"/>
      <c r="O234" s="41">
        <f>I234*0.21</f>
        <v>0</v>
      </c>
      <c r="P234">
        <v>3</v>
      </c>
    </row>
    <row r="235" ht="45">
      <c r="A235" s="35" t="s">
        <v>41</v>
      </c>
      <c r="B235" s="42"/>
      <c r="C235" s="43"/>
      <c r="D235" s="43"/>
      <c r="E235" s="37" t="s">
        <v>223</v>
      </c>
      <c r="F235" s="43"/>
      <c r="G235" s="43"/>
      <c r="H235" s="43"/>
      <c r="I235" s="43"/>
      <c r="J235" s="44"/>
    </row>
    <row r="236" ht="75">
      <c r="A236" s="35" t="s">
        <v>42</v>
      </c>
      <c r="B236" s="42"/>
      <c r="C236" s="43"/>
      <c r="D236" s="43"/>
      <c r="E236" s="45" t="s">
        <v>224</v>
      </c>
      <c r="F236" s="43"/>
      <c r="G236" s="43"/>
      <c r="H236" s="43"/>
      <c r="I236" s="43"/>
      <c r="J236" s="44"/>
    </row>
    <row r="237">
      <c r="A237" s="35" t="s">
        <v>44</v>
      </c>
      <c r="B237" s="42"/>
      <c r="C237" s="43"/>
      <c r="D237" s="43"/>
      <c r="E237" s="46" t="s">
        <v>38</v>
      </c>
      <c r="F237" s="43"/>
      <c r="G237" s="43"/>
      <c r="H237" s="43"/>
      <c r="I237" s="43"/>
      <c r="J237" s="44"/>
    </row>
    <row r="238" ht="45">
      <c r="A238" s="35" t="s">
        <v>36</v>
      </c>
      <c r="B238" s="35">
        <v>60</v>
      </c>
      <c r="C238" s="36" t="s">
        <v>225</v>
      </c>
      <c r="D238" s="35" t="s">
        <v>38</v>
      </c>
      <c r="E238" s="37" t="s">
        <v>226</v>
      </c>
      <c r="F238" s="38" t="s">
        <v>101</v>
      </c>
      <c r="G238" s="39">
        <v>67.5</v>
      </c>
      <c r="H238" s="40">
        <v>0</v>
      </c>
      <c r="I238" s="40">
        <f>ROUND(G238*H238,P4)</f>
        <v>0</v>
      </c>
      <c r="J238" s="35"/>
      <c r="O238" s="41">
        <f>I238*0.21</f>
        <v>0</v>
      </c>
      <c r="P238">
        <v>3</v>
      </c>
    </row>
    <row r="239" ht="45">
      <c r="A239" s="35" t="s">
        <v>41</v>
      </c>
      <c r="B239" s="42"/>
      <c r="C239" s="43"/>
      <c r="D239" s="43"/>
      <c r="E239" s="37" t="s">
        <v>226</v>
      </c>
      <c r="F239" s="43"/>
      <c r="G239" s="43"/>
      <c r="H239" s="43"/>
      <c r="I239" s="43"/>
      <c r="J239" s="44"/>
    </row>
    <row r="240" ht="45">
      <c r="A240" s="35" t="s">
        <v>42</v>
      </c>
      <c r="B240" s="42"/>
      <c r="C240" s="43"/>
      <c r="D240" s="43"/>
      <c r="E240" s="45" t="s">
        <v>227</v>
      </c>
      <c r="F240" s="43"/>
      <c r="G240" s="43"/>
      <c r="H240" s="43"/>
      <c r="I240" s="43"/>
      <c r="J240" s="44"/>
    </row>
    <row r="241">
      <c r="A241" s="35" t="s">
        <v>44</v>
      </c>
      <c r="B241" s="42"/>
      <c r="C241" s="43"/>
      <c r="D241" s="43"/>
      <c r="E241" s="46" t="s">
        <v>38</v>
      </c>
      <c r="F241" s="43"/>
      <c r="G241" s="43"/>
      <c r="H241" s="43"/>
      <c r="I241" s="43"/>
      <c r="J241" s="44"/>
    </row>
    <row r="242" ht="45">
      <c r="A242" s="35" t="s">
        <v>36</v>
      </c>
      <c r="B242" s="35">
        <v>61</v>
      </c>
      <c r="C242" s="36" t="s">
        <v>228</v>
      </c>
      <c r="D242" s="35" t="s">
        <v>38</v>
      </c>
      <c r="E242" s="37" t="s">
        <v>229</v>
      </c>
      <c r="F242" s="38" t="s">
        <v>101</v>
      </c>
      <c r="G242" s="39">
        <v>15</v>
      </c>
      <c r="H242" s="40">
        <v>0</v>
      </c>
      <c r="I242" s="40">
        <f>ROUND(G242*H242,P4)</f>
        <v>0</v>
      </c>
      <c r="J242" s="35"/>
      <c r="O242" s="41">
        <f>I242*0.21</f>
        <v>0</v>
      </c>
      <c r="P242">
        <v>3</v>
      </c>
    </row>
    <row r="243" ht="45">
      <c r="A243" s="35" t="s">
        <v>41</v>
      </c>
      <c r="B243" s="42"/>
      <c r="C243" s="43"/>
      <c r="D243" s="43"/>
      <c r="E243" s="37" t="s">
        <v>230</v>
      </c>
      <c r="F243" s="43"/>
      <c r="G243" s="43"/>
      <c r="H243" s="43"/>
      <c r="I243" s="43"/>
      <c r="J243" s="44"/>
    </row>
    <row r="244" ht="45">
      <c r="A244" s="35" t="s">
        <v>42</v>
      </c>
      <c r="B244" s="42"/>
      <c r="C244" s="43"/>
      <c r="D244" s="43"/>
      <c r="E244" s="45" t="s">
        <v>231</v>
      </c>
      <c r="F244" s="43"/>
      <c r="G244" s="43"/>
      <c r="H244" s="43"/>
      <c r="I244" s="43"/>
      <c r="J244" s="44"/>
    </row>
    <row r="245">
      <c r="A245" s="35" t="s">
        <v>44</v>
      </c>
      <c r="B245" s="42"/>
      <c r="C245" s="43"/>
      <c r="D245" s="43"/>
      <c r="E245" s="46" t="s">
        <v>38</v>
      </c>
      <c r="F245" s="43"/>
      <c r="G245" s="43"/>
      <c r="H245" s="43"/>
      <c r="I245" s="43"/>
      <c r="J245" s="44"/>
    </row>
    <row r="246" ht="45">
      <c r="A246" s="35" t="s">
        <v>36</v>
      </c>
      <c r="B246" s="35">
        <v>62</v>
      </c>
      <c r="C246" s="36" t="s">
        <v>232</v>
      </c>
      <c r="D246" s="35" t="s">
        <v>38</v>
      </c>
      <c r="E246" s="37" t="s">
        <v>233</v>
      </c>
      <c r="F246" s="38" t="s">
        <v>101</v>
      </c>
      <c r="G246" s="39">
        <v>327</v>
      </c>
      <c r="H246" s="40">
        <v>0</v>
      </c>
      <c r="I246" s="40">
        <f>ROUND(G246*H246,P4)</f>
        <v>0</v>
      </c>
      <c r="J246" s="35"/>
      <c r="O246" s="41">
        <f>I246*0.21</f>
        <v>0</v>
      </c>
      <c r="P246">
        <v>3</v>
      </c>
    </row>
    <row r="247" ht="45">
      <c r="A247" s="35" t="s">
        <v>41</v>
      </c>
      <c r="B247" s="42"/>
      <c r="C247" s="43"/>
      <c r="D247" s="43"/>
      <c r="E247" s="37" t="s">
        <v>234</v>
      </c>
      <c r="F247" s="43"/>
      <c r="G247" s="43"/>
      <c r="H247" s="43"/>
      <c r="I247" s="43"/>
      <c r="J247" s="44"/>
    </row>
    <row r="248" ht="105">
      <c r="A248" s="35" t="s">
        <v>42</v>
      </c>
      <c r="B248" s="42"/>
      <c r="C248" s="43"/>
      <c r="D248" s="43"/>
      <c r="E248" s="45" t="s">
        <v>235</v>
      </c>
      <c r="F248" s="43"/>
      <c r="G248" s="43"/>
      <c r="H248" s="43"/>
      <c r="I248" s="43"/>
      <c r="J248" s="44"/>
    </row>
    <row r="249">
      <c r="A249" s="35" t="s">
        <v>44</v>
      </c>
      <c r="B249" s="42"/>
      <c r="C249" s="43"/>
      <c r="D249" s="43"/>
      <c r="E249" s="46" t="s">
        <v>38</v>
      </c>
      <c r="F249" s="43"/>
      <c r="G249" s="43"/>
      <c r="H249" s="43"/>
      <c r="I249" s="43"/>
      <c r="J249" s="44"/>
    </row>
    <row r="250" ht="30">
      <c r="A250" s="35" t="s">
        <v>36</v>
      </c>
      <c r="B250" s="35">
        <v>63</v>
      </c>
      <c r="C250" s="36" t="s">
        <v>236</v>
      </c>
      <c r="D250" s="35" t="s">
        <v>38</v>
      </c>
      <c r="E250" s="37" t="s">
        <v>237</v>
      </c>
      <c r="F250" s="38" t="s">
        <v>101</v>
      </c>
      <c r="G250" s="39">
        <v>67.5</v>
      </c>
      <c r="H250" s="40">
        <v>0</v>
      </c>
      <c r="I250" s="40">
        <f>ROUND(G250*H250,P4)</f>
        <v>0</v>
      </c>
      <c r="J250" s="35"/>
      <c r="O250" s="41">
        <f>I250*0.21</f>
        <v>0</v>
      </c>
      <c r="P250">
        <v>3</v>
      </c>
    </row>
    <row r="251" ht="30">
      <c r="A251" s="35" t="s">
        <v>41</v>
      </c>
      <c r="B251" s="42"/>
      <c r="C251" s="43"/>
      <c r="D251" s="43"/>
      <c r="E251" s="37" t="s">
        <v>237</v>
      </c>
      <c r="F251" s="43"/>
      <c r="G251" s="43"/>
      <c r="H251" s="43"/>
      <c r="I251" s="43"/>
      <c r="J251" s="44"/>
    </row>
    <row r="252" ht="75">
      <c r="A252" s="35" t="s">
        <v>42</v>
      </c>
      <c r="B252" s="42"/>
      <c r="C252" s="43"/>
      <c r="D252" s="43"/>
      <c r="E252" s="45" t="s">
        <v>238</v>
      </c>
      <c r="F252" s="43"/>
      <c r="G252" s="43"/>
      <c r="H252" s="43"/>
      <c r="I252" s="43"/>
      <c r="J252" s="44"/>
    </row>
    <row r="253">
      <c r="A253" s="35" t="s">
        <v>44</v>
      </c>
      <c r="B253" s="42"/>
      <c r="C253" s="43"/>
      <c r="D253" s="43"/>
      <c r="E253" s="46" t="s">
        <v>38</v>
      </c>
      <c r="F253" s="43"/>
      <c r="G253" s="43"/>
      <c r="H253" s="43"/>
      <c r="I253" s="43"/>
      <c r="J253" s="44"/>
    </row>
    <row r="254" ht="45">
      <c r="A254" s="35" t="s">
        <v>36</v>
      </c>
      <c r="B254" s="35">
        <v>64</v>
      </c>
      <c r="C254" s="36" t="s">
        <v>239</v>
      </c>
      <c r="D254" s="35" t="s">
        <v>38</v>
      </c>
      <c r="E254" s="37" t="s">
        <v>240</v>
      </c>
      <c r="F254" s="38" t="s">
        <v>101</v>
      </c>
      <c r="G254" s="39">
        <v>327</v>
      </c>
      <c r="H254" s="40">
        <v>0</v>
      </c>
      <c r="I254" s="40">
        <f>ROUND(G254*H254,P4)</f>
        <v>0</v>
      </c>
      <c r="J254" s="35"/>
      <c r="O254" s="41">
        <f>I254*0.21</f>
        <v>0</v>
      </c>
      <c r="P254">
        <v>3</v>
      </c>
    </row>
    <row r="255" ht="45">
      <c r="A255" s="35" t="s">
        <v>41</v>
      </c>
      <c r="B255" s="42"/>
      <c r="C255" s="43"/>
      <c r="D255" s="43"/>
      <c r="E255" s="37" t="s">
        <v>241</v>
      </c>
      <c r="F255" s="43"/>
      <c r="G255" s="43"/>
      <c r="H255" s="43"/>
      <c r="I255" s="43"/>
      <c r="J255" s="44"/>
    </row>
    <row r="256" ht="105">
      <c r="A256" s="35" t="s">
        <v>42</v>
      </c>
      <c r="B256" s="42"/>
      <c r="C256" s="43"/>
      <c r="D256" s="43"/>
      <c r="E256" s="45" t="s">
        <v>242</v>
      </c>
      <c r="F256" s="43"/>
      <c r="G256" s="43"/>
      <c r="H256" s="43"/>
      <c r="I256" s="43"/>
      <c r="J256" s="44"/>
    </row>
    <row r="257">
      <c r="A257" s="35" t="s">
        <v>44</v>
      </c>
      <c r="B257" s="42"/>
      <c r="C257" s="43"/>
      <c r="D257" s="43"/>
      <c r="E257" s="46" t="s">
        <v>38</v>
      </c>
      <c r="F257" s="43"/>
      <c r="G257" s="43"/>
      <c r="H257" s="43"/>
      <c r="I257" s="43"/>
      <c r="J257" s="44"/>
    </row>
    <row r="258" ht="45">
      <c r="A258" s="35" t="s">
        <v>36</v>
      </c>
      <c r="B258" s="35">
        <v>65</v>
      </c>
      <c r="C258" s="36" t="s">
        <v>243</v>
      </c>
      <c r="D258" s="35" t="s">
        <v>38</v>
      </c>
      <c r="E258" s="37" t="s">
        <v>244</v>
      </c>
      <c r="F258" s="38" t="s">
        <v>101</v>
      </c>
      <c r="G258" s="39">
        <v>15</v>
      </c>
      <c r="H258" s="40">
        <v>0</v>
      </c>
      <c r="I258" s="40">
        <f>ROUND(G258*H258,P4)</f>
        <v>0</v>
      </c>
      <c r="J258" s="35"/>
      <c r="O258" s="41">
        <f>I258*0.21</f>
        <v>0</v>
      </c>
      <c r="P258">
        <v>3</v>
      </c>
    </row>
    <row r="259" ht="45">
      <c r="A259" s="35" t="s">
        <v>41</v>
      </c>
      <c r="B259" s="42"/>
      <c r="C259" s="43"/>
      <c r="D259" s="43"/>
      <c r="E259" s="37" t="s">
        <v>245</v>
      </c>
      <c r="F259" s="43"/>
      <c r="G259" s="43"/>
      <c r="H259" s="43"/>
      <c r="I259" s="43"/>
      <c r="J259" s="44"/>
    </row>
    <row r="260" ht="45">
      <c r="A260" s="35" t="s">
        <v>42</v>
      </c>
      <c r="B260" s="42"/>
      <c r="C260" s="43"/>
      <c r="D260" s="43"/>
      <c r="E260" s="45" t="s">
        <v>246</v>
      </c>
      <c r="F260" s="43"/>
      <c r="G260" s="43"/>
      <c r="H260" s="43"/>
      <c r="I260" s="43"/>
      <c r="J260" s="44"/>
    </row>
    <row r="261">
      <c r="A261" s="35" t="s">
        <v>44</v>
      </c>
      <c r="B261" s="42"/>
      <c r="C261" s="43"/>
      <c r="D261" s="43"/>
      <c r="E261" s="46" t="s">
        <v>38</v>
      </c>
      <c r="F261" s="43"/>
      <c r="G261" s="43"/>
      <c r="H261" s="43"/>
      <c r="I261" s="43"/>
      <c r="J261" s="44"/>
    </row>
    <row r="262">
      <c r="A262" s="35" t="s">
        <v>36</v>
      </c>
      <c r="B262" s="35">
        <v>66</v>
      </c>
      <c r="C262" s="36" t="s">
        <v>247</v>
      </c>
      <c r="D262" s="35" t="s">
        <v>38</v>
      </c>
      <c r="E262" s="37" t="s">
        <v>248</v>
      </c>
      <c r="F262" s="38" t="s">
        <v>40</v>
      </c>
      <c r="G262" s="39">
        <v>110</v>
      </c>
      <c r="H262" s="40">
        <v>0</v>
      </c>
      <c r="I262" s="40">
        <f>ROUND(G262*H262,P4)</f>
        <v>0</v>
      </c>
      <c r="J262" s="35"/>
      <c r="O262" s="41">
        <f>I262*0.21</f>
        <v>0</v>
      </c>
      <c r="P262">
        <v>3</v>
      </c>
    </row>
    <row r="263">
      <c r="A263" s="35" t="s">
        <v>41</v>
      </c>
      <c r="B263" s="42"/>
      <c r="C263" s="43"/>
      <c r="D263" s="43"/>
      <c r="E263" s="37" t="s">
        <v>248</v>
      </c>
      <c r="F263" s="43"/>
      <c r="G263" s="43"/>
      <c r="H263" s="43"/>
      <c r="I263" s="43"/>
      <c r="J263" s="44"/>
    </row>
    <row r="264" ht="75">
      <c r="A264" s="35" t="s">
        <v>42</v>
      </c>
      <c r="B264" s="42"/>
      <c r="C264" s="43"/>
      <c r="D264" s="43"/>
      <c r="E264" s="45" t="s">
        <v>249</v>
      </c>
      <c r="F264" s="43"/>
      <c r="G264" s="43"/>
      <c r="H264" s="43"/>
      <c r="I264" s="43"/>
      <c r="J264" s="44"/>
    </row>
    <row r="265">
      <c r="A265" s="35" t="s">
        <v>44</v>
      </c>
      <c r="B265" s="42"/>
      <c r="C265" s="43"/>
      <c r="D265" s="43"/>
      <c r="E265" s="46" t="s">
        <v>38</v>
      </c>
      <c r="F265" s="43"/>
      <c r="G265" s="43"/>
      <c r="H265" s="43"/>
      <c r="I265" s="43"/>
      <c r="J265" s="44"/>
    </row>
    <row r="266">
      <c r="A266" s="35" t="s">
        <v>36</v>
      </c>
      <c r="B266" s="35">
        <v>67</v>
      </c>
      <c r="C266" s="36" t="s">
        <v>250</v>
      </c>
      <c r="D266" s="35" t="s">
        <v>38</v>
      </c>
      <c r="E266" s="37" t="s">
        <v>251</v>
      </c>
      <c r="F266" s="38" t="s">
        <v>123</v>
      </c>
      <c r="G266" s="39">
        <v>1</v>
      </c>
      <c r="H266" s="40">
        <v>0</v>
      </c>
      <c r="I266" s="40">
        <f>ROUND(G266*H266,P4)</f>
        <v>0</v>
      </c>
      <c r="J266" s="35"/>
      <c r="O266" s="41">
        <f>I266*0.21</f>
        <v>0</v>
      </c>
      <c r="P266">
        <v>3</v>
      </c>
    </row>
    <row r="267">
      <c r="A267" s="35" t="s">
        <v>41</v>
      </c>
      <c r="B267" s="42"/>
      <c r="C267" s="43"/>
      <c r="D267" s="43"/>
      <c r="E267" s="37" t="s">
        <v>251</v>
      </c>
      <c r="F267" s="43"/>
      <c r="G267" s="43"/>
      <c r="H267" s="43"/>
      <c r="I267" s="43"/>
      <c r="J267" s="44"/>
    </row>
    <row r="268" ht="45">
      <c r="A268" s="35" t="s">
        <v>42</v>
      </c>
      <c r="B268" s="42"/>
      <c r="C268" s="43"/>
      <c r="D268" s="43"/>
      <c r="E268" s="45" t="s">
        <v>252</v>
      </c>
      <c r="F268" s="43"/>
      <c r="G268" s="43"/>
      <c r="H268" s="43"/>
      <c r="I268" s="43"/>
      <c r="J268" s="44"/>
    </row>
    <row r="269">
      <c r="A269" s="35" t="s">
        <v>44</v>
      </c>
      <c r="B269" s="42"/>
      <c r="C269" s="43"/>
      <c r="D269" s="43"/>
      <c r="E269" s="46" t="s">
        <v>38</v>
      </c>
      <c r="F269" s="43"/>
      <c r="G269" s="43"/>
      <c r="H269" s="43"/>
      <c r="I269" s="43"/>
      <c r="J269" s="44"/>
    </row>
    <row r="270" ht="30">
      <c r="A270" s="35" t="s">
        <v>36</v>
      </c>
      <c r="B270" s="35">
        <v>68</v>
      </c>
      <c r="C270" s="36" t="s">
        <v>253</v>
      </c>
      <c r="D270" s="35" t="s">
        <v>38</v>
      </c>
      <c r="E270" s="37" t="s">
        <v>254</v>
      </c>
      <c r="F270" s="38" t="s">
        <v>148</v>
      </c>
      <c r="G270" s="39">
        <v>129.17500000000001</v>
      </c>
      <c r="H270" s="40">
        <v>0</v>
      </c>
      <c r="I270" s="40">
        <f>ROUND(G270*H270,P4)</f>
        <v>0</v>
      </c>
      <c r="J270" s="35"/>
      <c r="O270" s="41">
        <f>I270*0.21</f>
        <v>0</v>
      </c>
      <c r="P270">
        <v>3</v>
      </c>
    </row>
    <row r="271" ht="30">
      <c r="A271" s="35" t="s">
        <v>41</v>
      </c>
      <c r="B271" s="42"/>
      <c r="C271" s="43"/>
      <c r="D271" s="43"/>
      <c r="E271" s="37" t="s">
        <v>254</v>
      </c>
      <c r="F271" s="43"/>
      <c r="G271" s="43"/>
      <c r="H271" s="43"/>
      <c r="I271" s="43"/>
      <c r="J271" s="44"/>
    </row>
    <row r="272" ht="45">
      <c r="A272" s="35" t="s">
        <v>42</v>
      </c>
      <c r="B272" s="42"/>
      <c r="C272" s="43"/>
      <c r="D272" s="43"/>
      <c r="E272" s="45" t="s">
        <v>255</v>
      </c>
      <c r="F272" s="43"/>
      <c r="G272" s="43"/>
      <c r="H272" s="43"/>
      <c r="I272" s="43"/>
      <c r="J272" s="44"/>
    </row>
    <row r="273">
      <c r="A273" s="35" t="s">
        <v>44</v>
      </c>
      <c r="B273" s="42"/>
      <c r="C273" s="43"/>
      <c r="D273" s="43"/>
      <c r="E273" s="46" t="s">
        <v>38</v>
      </c>
      <c r="F273" s="43"/>
      <c r="G273" s="43"/>
      <c r="H273" s="43"/>
      <c r="I273" s="43"/>
      <c r="J273" s="44"/>
    </row>
    <row r="274" ht="30">
      <c r="A274" s="35" t="s">
        <v>36</v>
      </c>
      <c r="B274" s="35">
        <v>69</v>
      </c>
      <c r="C274" s="36" t="s">
        <v>256</v>
      </c>
      <c r="D274" s="35" t="s">
        <v>38</v>
      </c>
      <c r="E274" s="37" t="s">
        <v>257</v>
      </c>
      <c r="F274" s="38" t="s">
        <v>148</v>
      </c>
      <c r="G274" s="39">
        <v>775.04999999999995</v>
      </c>
      <c r="H274" s="40">
        <v>0</v>
      </c>
      <c r="I274" s="40">
        <f>ROUND(G274*H274,P4)</f>
        <v>0</v>
      </c>
      <c r="J274" s="35"/>
      <c r="O274" s="41">
        <f>I274*0.21</f>
        <v>0</v>
      </c>
      <c r="P274">
        <v>3</v>
      </c>
    </row>
    <row r="275" ht="30">
      <c r="A275" s="35" t="s">
        <v>41</v>
      </c>
      <c r="B275" s="42"/>
      <c r="C275" s="43"/>
      <c r="D275" s="43"/>
      <c r="E275" s="37" t="s">
        <v>257</v>
      </c>
      <c r="F275" s="43"/>
      <c r="G275" s="43"/>
      <c r="H275" s="43"/>
      <c r="I275" s="43"/>
      <c r="J275" s="44"/>
    </row>
    <row r="276" ht="45">
      <c r="A276" s="35" t="s">
        <v>42</v>
      </c>
      <c r="B276" s="42"/>
      <c r="C276" s="43"/>
      <c r="D276" s="43"/>
      <c r="E276" s="45" t="s">
        <v>258</v>
      </c>
      <c r="F276" s="43"/>
      <c r="G276" s="43"/>
      <c r="H276" s="43"/>
      <c r="I276" s="43"/>
      <c r="J276" s="44"/>
    </row>
    <row r="277">
      <c r="A277" s="35" t="s">
        <v>44</v>
      </c>
      <c r="B277" s="42"/>
      <c r="C277" s="43"/>
      <c r="D277" s="43"/>
      <c r="E277" s="46" t="s">
        <v>38</v>
      </c>
      <c r="F277" s="43"/>
      <c r="G277" s="43"/>
      <c r="H277" s="43"/>
      <c r="I277" s="43"/>
      <c r="J277" s="44"/>
    </row>
    <row r="278" ht="30">
      <c r="A278" s="35" t="s">
        <v>36</v>
      </c>
      <c r="B278" s="35">
        <v>70</v>
      </c>
      <c r="C278" s="36" t="s">
        <v>259</v>
      </c>
      <c r="D278" s="35" t="s">
        <v>38</v>
      </c>
      <c r="E278" s="37" t="s">
        <v>260</v>
      </c>
      <c r="F278" s="38" t="s">
        <v>148</v>
      </c>
      <c r="G278" s="39">
        <v>129.17500000000001</v>
      </c>
      <c r="H278" s="40">
        <v>0</v>
      </c>
      <c r="I278" s="40">
        <f>ROUND(G278*H278,P4)</f>
        <v>0</v>
      </c>
      <c r="J278" s="35"/>
      <c r="O278" s="41">
        <f>I278*0.21</f>
        <v>0</v>
      </c>
      <c r="P278">
        <v>3</v>
      </c>
    </row>
    <row r="279" ht="30">
      <c r="A279" s="35" t="s">
        <v>41</v>
      </c>
      <c r="B279" s="42"/>
      <c r="C279" s="43"/>
      <c r="D279" s="43"/>
      <c r="E279" s="37" t="s">
        <v>260</v>
      </c>
      <c r="F279" s="43"/>
      <c r="G279" s="43"/>
      <c r="H279" s="43"/>
      <c r="I279" s="43"/>
      <c r="J279" s="44"/>
    </row>
    <row r="280" ht="45">
      <c r="A280" s="35" t="s">
        <v>42</v>
      </c>
      <c r="B280" s="42"/>
      <c r="C280" s="43"/>
      <c r="D280" s="43"/>
      <c r="E280" s="45" t="s">
        <v>261</v>
      </c>
      <c r="F280" s="43"/>
      <c r="G280" s="43"/>
      <c r="H280" s="43"/>
      <c r="I280" s="43"/>
      <c r="J280" s="44"/>
    </row>
    <row r="281">
      <c r="A281" s="35" t="s">
        <v>44</v>
      </c>
      <c r="B281" s="42"/>
      <c r="C281" s="43"/>
      <c r="D281" s="43"/>
      <c r="E281" s="46" t="s">
        <v>38</v>
      </c>
      <c r="F281" s="43"/>
      <c r="G281" s="43"/>
      <c r="H281" s="43"/>
      <c r="I281" s="43"/>
      <c r="J281" s="44"/>
    </row>
    <row r="282" ht="45">
      <c r="A282" s="35" t="s">
        <v>36</v>
      </c>
      <c r="B282" s="35">
        <v>71</v>
      </c>
      <c r="C282" s="36" t="s">
        <v>262</v>
      </c>
      <c r="D282" s="35" t="s">
        <v>38</v>
      </c>
      <c r="E282" s="37" t="s">
        <v>263</v>
      </c>
      <c r="F282" s="38" t="s">
        <v>148</v>
      </c>
      <c r="G282" s="39">
        <v>2.2000000000000002</v>
      </c>
      <c r="H282" s="40">
        <v>0</v>
      </c>
      <c r="I282" s="40">
        <f>ROUND(G282*H282,P4)</f>
        <v>0</v>
      </c>
      <c r="J282" s="35"/>
      <c r="O282" s="41">
        <f>I282*0.21</f>
        <v>0</v>
      </c>
      <c r="P282">
        <v>3</v>
      </c>
    </row>
    <row r="283" ht="45">
      <c r="A283" s="35" t="s">
        <v>41</v>
      </c>
      <c r="B283" s="42"/>
      <c r="C283" s="43"/>
      <c r="D283" s="43"/>
      <c r="E283" s="37" t="s">
        <v>263</v>
      </c>
      <c r="F283" s="43"/>
      <c r="G283" s="43"/>
      <c r="H283" s="43"/>
      <c r="I283" s="43"/>
      <c r="J283" s="44"/>
    </row>
    <row r="284" ht="45">
      <c r="A284" s="35" t="s">
        <v>42</v>
      </c>
      <c r="B284" s="42"/>
      <c r="C284" s="43"/>
      <c r="D284" s="43"/>
      <c r="E284" s="45" t="s">
        <v>264</v>
      </c>
      <c r="F284" s="43"/>
      <c r="G284" s="43"/>
      <c r="H284" s="43"/>
      <c r="I284" s="43"/>
      <c r="J284" s="44"/>
    </row>
    <row r="285">
      <c r="A285" s="35" t="s">
        <v>44</v>
      </c>
      <c r="B285" s="42"/>
      <c r="C285" s="43"/>
      <c r="D285" s="43"/>
      <c r="E285" s="46" t="s">
        <v>38</v>
      </c>
      <c r="F285" s="43"/>
      <c r="G285" s="43"/>
      <c r="H285" s="43"/>
      <c r="I285" s="43"/>
      <c r="J285" s="44"/>
    </row>
    <row r="286" ht="45">
      <c r="A286" s="35" t="s">
        <v>36</v>
      </c>
      <c r="B286" s="35">
        <v>72</v>
      </c>
      <c r="C286" s="36" t="s">
        <v>265</v>
      </c>
      <c r="D286" s="35" t="s">
        <v>38</v>
      </c>
      <c r="E286" s="37" t="s">
        <v>266</v>
      </c>
      <c r="F286" s="38" t="s">
        <v>148</v>
      </c>
      <c r="G286" s="39">
        <v>21.329999999999998</v>
      </c>
      <c r="H286" s="40">
        <v>0</v>
      </c>
      <c r="I286" s="40">
        <f>ROUND(G286*H286,P4)</f>
        <v>0</v>
      </c>
      <c r="J286" s="35"/>
      <c r="O286" s="41">
        <f>I286*0.21</f>
        <v>0</v>
      </c>
      <c r="P286">
        <v>3</v>
      </c>
    </row>
    <row r="287" ht="45">
      <c r="A287" s="35" t="s">
        <v>41</v>
      </c>
      <c r="B287" s="42"/>
      <c r="C287" s="43"/>
      <c r="D287" s="43"/>
      <c r="E287" s="37" t="s">
        <v>266</v>
      </c>
      <c r="F287" s="43"/>
      <c r="G287" s="43"/>
      <c r="H287" s="43"/>
      <c r="I287" s="43"/>
      <c r="J287" s="44"/>
    </row>
    <row r="288" ht="60">
      <c r="A288" s="35" t="s">
        <v>42</v>
      </c>
      <c r="B288" s="42"/>
      <c r="C288" s="43"/>
      <c r="D288" s="43"/>
      <c r="E288" s="45" t="s">
        <v>267</v>
      </c>
      <c r="F288" s="43"/>
      <c r="G288" s="43"/>
      <c r="H288" s="43"/>
      <c r="I288" s="43"/>
      <c r="J288" s="44"/>
    </row>
    <row r="289">
      <c r="A289" s="35" t="s">
        <v>44</v>
      </c>
      <c r="B289" s="42"/>
      <c r="C289" s="43"/>
      <c r="D289" s="43"/>
      <c r="E289" s="46" t="s">
        <v>38</v>
      </c>
      <c r="F289" s="43"/>
      <c r="G289" s="43"/>
      <c r="H289" s="43"/>
      <c r="I289" s="43"/>
      <c r="J289" s="44"/>
    </row>
    <row r="290" ht="30">
      <c r="A290" s="35" t="s">
        <v>36</v>
      </c>
      <c r="B290" s="35">
        <v>73</v>
      </c>
      <c r="C290" s="36" t="s">
        <v>268</v>
      </c>
      <c r="D290" s="35" t="s">
        <v>38</v>
      </c>
      <c r="E290" s="37" t="s">
        <v>269</v>
      </c>
      <c r="F290" s="38" t="s">
        <v>148</v>
      </c>
      <c r="G290" s="39">
        <v>137.041</v>
      </c>
      <c r="H290" s="40">
        <v>0</v>
      </c>
      <c r="I290" s="40">
        <f>ROUND(G290*H290,P4)</f>
        <v>0</v>
      </c>
      <c r="J290" s="35"/>
      <c r="O290" s="41">
        <f>I290*0.21</f>
        <v>0</v>
      </c>
      <c r="P290">
        <v>3</v>
      </c>
    </row>
    <row r="291" ht="30">
      <c r="A291" s="35" t="s">
        <v>41</v>
      </c>
      <c r="B291" s="42"/>
      <c r="C291" s="43"/>
      <c r="D291" s="43"/>
      <c r="E291" s="37" t="s">
        <v>269</v>
      </c>
      <c r="F291" s="43"/>
      <c r="G291" s="43"/>
      <c r="H291" s="43"/>
      <c r="I291" s="43"/>
      <c r="J291" s="44"/>
    </row>
    <row r="292" ht="45">
      <c r="A292" s="35" t="s">
        <v>42</v>
      </c>
      <c r="B292" s="42"/>
      <c r="C292" s="43"/>
      <c r="D292" s="43"/>
      <c r="E292" s="45" t="s">
        <v>270</v>
      </c>
      <c r="F292" s="43"/>
      <c r="G292" s="43"/>
      <c r="H292" s="43"/>
      <c r="I292" s="43"/>
      <c r="J292" s="44"/>
    </row>
    <row r="293">
      <c r="A293" s="35" t="s">
        <v>44</v>
      </c>
      <c r="B293" s="42"/>
      <c r="C293" s="43"/>
      <c r="D293" s="43"/>
      <c r="E293" s="46" t="s">
        <v>38</v>
      </c>
      <c r="F293" s="43"/>
      <c r="G293" s="43"/>
      <c r="H293" s="43"/>
      <c r="I293" s="43"/>
      <c r="J293" s="44"/>
    </row>
    <row r="294" ht="45">
      <c r="A294" s="35" t="s">
        <v>36</v>
      </c>
      <c r="B294" s="35">
        <v>74</v>
      </c>
      <c r="C294" s="36" t="s">
        <v>271</v>
      </c>
      <c r="D294" s="35" t="s">
        <v>38</v>
      </c>
      <c r="E294" s="37" t="s">
        <v>272</v>
      </c>
      <c r="F294" s="38" t="s">
        <v>148</v>
      </c>
      <c r="G294" s="39">
        <v>1370.4100000000001</v>
      </c>
      <c r="H294" s="40">
        <v>0</v>
      </c>
      <c r="I294" s="40">
        <f>ROUND(G294*H294,P4)</f>
        <v>0</v>
      </c>
      <c r="J294" s="35"/>
      <c r="O294" s="41">
        <f>I294*0.21</f>
        <v>0</v>
      </c>
      <c r="P294">
        <v>3</v>
      </c>
    </row>
    <row r="295" ht="45">
      <c r="A295" s="35" t="s">
        <v>41</v>
      </c>
      <c r="B295" s="42"/>
      <c r="C295" s="43"/>
      <c r="D295" s="43"/>
      <c r="E295" s="37" t="s">
        <v>273</v>
      </c>
      <c r="F295" s="43"/>
      <c r="G295" s="43"/>
      <c r="H295" s="43"/>
      <c r="I295" s="43"/>
      <c r="J295" s="44"/>
    </row>
    <row r="296" ht="45">
      <c r="A296" s="35" t="s">
        <v>42</v>
      </c>
      <c r="B296" s="42"/>
      <c r="C296" s="43"/>
      <c r="D296" s="43"/>
      <c r="E296" s="45" t="s">
        <v>274</v>
      </c>
      <c r="F296" s="43"/>
      <c r="G296" s="43"/>
      <c r="H296" s="43"/>
      <c r="I296" s="43"/>
      <c r="J296" s="44"/>
    </row>
    <row r="297">
      <c r="A297" s="35" t="s">
        <v>44</v>
      </c>
      <c r="B297" s="42"/>
      <c r="C297" s="43"/>
      <c r="D297" s="43"/>
      <c r="E297" s="46" t="s">
        <v>38</v>
      </c>
      <c r="F297" s="43"/>
      <c r="G297" s="43"/>
      <c r="H297" s="43"/>
      <c r="I297" s="43"/>
      <c r="J297" s="44"/>
    </row>
    <row r="298">
      <c r="A298" s="35" t="s">
        <v>36</v>
      </c>
      <c r="B298" s="35">
        <v>75</v>
      </c>
      <c r="C298" s="36" t="s">
        <v>275</v>
      </c>
      <c r="D298" s="35" t="s">
        <v>38</v>
      </c>
      <c r="E298" s="37" t="s">
        <v>276</v>
      </c>
      <c r="F298" s="38" t="s">
        <v>101</v>
      </c>
      <c r="G298" s="39">
        <v>38</v>
      </c>
      <c r="H298" s="40">
        <v>0</v>
      </c>
      <c r="I298" s="40">
        <f>ROUND(G298*H298,P4)</f>
        <v>0</v>
      </c>
      <c r="J298" s="35"/>
      <c r="O298" s="41">
        <f>I298*0.21</f>
        <v>0</v>
      </c>
      <c r="P298">
        <v>3</v>
      </c>
    </row>
    <row r="299">
      <c r="A299" s="35" t="s">
        <v>41</v>
      </c>
      <c r="B299" s="42"/>
      <c r="C299" s="43"/>
      <c r="D299" s="43"/>
      <c r="E299" s="37" t="s">
        <v>276</v>
      </c>
      <c r="F299" s="43"/>
      <c r="G299" s="43"/>
      <c r="H299" s="43"/>
      <c r="I299" s="43"/>
      <c r="J299" s="44"/>
    </row>
    <row r="300">
      <c r="A300" s="35" t="s">
        <v>42</v>
      </c>
      <c r="B300" s="42"/>
      <c r="C300" s="43"/>
      <c r="D300" s="43"/>
      <c r="E300" s="45" t="s">
        <v>277</v>
      </c>
      <c r="F300" s="43"/>
      <c r="G300" s="43"/>
      <c r="H300" s="43"/>
      <c r="I300" s="43"/>
      <c r="J300" s="44"/>
    </row>
    <row r="301">
      <c r="A301" s="35" t="s">
        <v>44</v>
      </c>
      <c r="B301" s="42"/>
      <c r="C301" s="43"/>
      <c r="D301" s="43"/>
      <c r="E301" s="46" t="s">
        <v>38</v>
      </c>
      <c r="F301" s="43"/>
      <c r="G301" s="43"/>
      <c r="H301" s="43"/>
      <c r="I301" s="43"/>
      <c r="J301" s="44"/>
    </row>
    <row r="302">
      <c r="A302" s="35" t="s">
        <v>36</v>
      </c>
      <c r="B302" s="35">
        <v>76</v>
      </c>
      <c r="C302" s="36" t="s">
        <v>278</v>
      </c>
      <c r="D302" s="35" t="s">
        <v>38</v>
      </c>
      <c r="E302" s="37" t="s">
        <v>279</v>
      </c>
      <c r="F302" s="38" t="s">
        <v>40</v>
      </c>
      <c r="G302" s="39">
        <v>25</v>
      </c>
      <c r="H302" s="40">
        <v>0</v>
      </c>
      <c r="I302" s="40">
        <f>ROUND(G302*H302,P4)</f>
        <v>0</v>
      </c>
      <c r="J302" s="35"/>
      <c r="O302" s="41">
        <f>I302*0.21</f>
        <v>0</v>
      </c>
      <c r="P302">
        <v>3</v>
      </c>
    </row>
    <row r="303">
      <c r="A303" s="35" t="s">
        <v>41</v>
      </c>
      <c r="B303" s="42"/>
      <c r="C303" s="43"/>
      <c r="D303" s="43"/>
      <c r="E303" s="37" t="s">
        <v>279</v>
      </c>
      <c r="F303" s="43"/>
      <c r="G303" s="43"/>
      <c r="H303" s="43"/>
      <c r="I303" s="43"/>
      <c r="J303" s="44"/>
    </row>
    <row r="304" ht="45">
      <c r="A304" s="35" t="s">
        <v>42</v>
      </c>
      <c r="B304" s="42"/>
      <c r="C304" s="43"/>
      <c r="D304" s="43"/>
      <c r="E304" s="45" t="s">
        <v>280</v>
      </c>
      <c r="F304" s="43"/>
      <c r="G304" s="43"/>
      <c r="H304" s="43"/>
      <c r="I304" s="43"/>
      <c r="J304" s="44"/>
    </row>
    <row r="305">
      <c r="A305" s="35" t="s">
        <v>44</v>
      </c>
      <c r="B305" s="42"/>
      <c r="C305" s="43"/>
      <c r="D305" s="43"/>
      <c r="E305" s="46" t="s">
        <v>38</v>
      </c>
      <c r="F305" s="43"/>
      <c r="G305" s="43"/>
      <c r="H305" s="43"/>
      <c r="I305" s="43"/>
      <c r="J305" s="44"/>
    </row>
    <row r="306">
      <c r="A306" s="35" t="s">
        <v>36</v>
      </c>
      <c r="B306" s="35">
        <v>77</v>
      </c>
      <c r="C306" s="36" t="s">
        <v>281</v>
      </c>
      <c r="D306" s="35" t="s">
        <v>38</v>
      </c>
      <c r="E306" s="37" t="s">
        <v>282</v>
      </c>
      <c r="F306" s="38" t="s">
        <v>38</v>
      </c>
      <c r="G306" s="39">
        <v>15</v>
      </c>
      <c r="H306" s="40">
        <v>0</v>
      </c>
      <c r="I306" s="40">
        <f>ROUND(G306*H306,P4)</f>
        <v>0</v>
      </c>
      <c r="J306" s="35"/>
      <c r="O306" s="41">
        <f>I306*0.21</f>
        <v>0</v>
      </c>
      <c r="P306">
        <v>3</v>
      </c>
    </row>
    <row r="307">
      <c r="A307" s="35" t="s">
        <v>41</v>
      </c>
      <c r="B307" s="42"/>
      <c r="C307" s="43"/>
      <c r="D307" s="43"/>
      <c r="E307" s="37" t="s">
        <v>282</v>
      </c>
      <c r="F307" s="43"/>
      <c r="G307" s="43"/>
      <c r="H307" s="43"/>
      <c r="I307" s="43"/>
      <c r="J307" s="44"/>
    </row>
    <row r="308">
      <c r="A308" s="35" t="s">
        <v>42</v>
      </c>
      <c r="B308" s="42"/>
      <c r="C308" s="43"/>
      <c r="D308" s="43"/>
      <c r="E308" s="45" t="s">
        <v>283</v>
      </c>
      <c r="F308" s="43"/>
      <c r="G308" s="43"/>
      <c r="H308" s="43"/>
      <c r="I308" s="43"/>
      <c r="J308" s="44"/>
    </row>
    <row r="309">
      <c r="A309" s="35" t="s">
        <v>44</v>
      </c>
      <c r="B309" s="42"/>
      <c r="C309" s="43"/>
      <c r="D309" s="43"/>
      <c r="E309" s="46" t="s">
        <v>38</v>
      </c>
      <c r="F309" s="43"/>
      <c r="G309" s="43"/>
      <c r="H309" s="43"/>
      <c r="I309" s="43"/>
      <c r="J309" s="44"/>
    </row>
    <row r="310">
      <c r="A310" s="35" t="s">
        <v>36</v>
      </c>
      <c r="B310" s="35">
        <v>78</v>
      </c>
      <c r="C310" s="36" t="s">
        <v>284</v>
      </c>
      <c r="D310" s="35" t="s">
        <v>38</v>
      </c>
      <c r="E310" s="37" t="s">
        <v>285</v>
      </c>
      <c r="F310" s="38" t="s">
        <v>38</v>
      </c>
      <c r="G310" s="39">
        <v>3</v>
      </c>
      <c r="H310" s="40">
        <v>0</v>
      </c>
      <c r="I310" s="40">
        <f>ROUND(G310*H310,P4)</f>
        <v>0</v>
      </c>
      <c r="J310" s="35"/>
      <c r="O310" s="41">
        <f>I310*0.21</f>
        <v>0</v>
      </c>
      <c r="P310">
        <v>3</v>
      </c>
    </row>
    <row r="311">
      <c r="A311" s="35" t="s">
        <v>41</v>
      </c>
      <c r="B311" s="42"/>
      <c r="C311" s="43"/>
      <c r="D311" s="43"/>
      <c r="E311" s="37" t="s">
        <v>285</v>
      </c>
      <c r="F311" s="43"/>
      <c r="G311" s="43"/>
      <c r="H311" s="43"/>
      <c r="I311" s="43"/>
      <c r="J311" s="44"/>
    </row>
    <row r="312">
      <c r="A312" s="35" t="s">
        <v>42</v>
      </c>
      <c r="B312" s="42"/>
      <c r="C312" s="43"/>
      <c r="D312" s="43"/>
      <c r="E312" s="45" t="s">
        <v>286</v>
      </c>
      <c r="F312" s="43"/>
      <c r="G312" s="43"/>
      <c r="H312" s="43"/>
      <c r="I312" s="43"/>
      <c r="J312" s="44"/>
    </row>
    <row r="313">
      <c r="A313" s="35" t="s">
        <v>44</v>
      </c>
      <c r="B313" s="47"/>
      <c r="C313" s="48"/>
      <c r="D313" s="48"/>
      <c r="E313" s="49" t="s">
        <v>38</v>
      </c>
      <c r="F313" s="48"/>
      <c r="G313" s="48"/>
      <c r="H313" s="48"/>
      <c r="I313" s="48"/>
      <c r="J313" s="50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15</v>
      </c>
      <c r="F2" s="15"/>
      <c r="G2" s="15"/>
      <c r="H2" s="15"/>
      <c r="I2" s="15"/>
      <c r="J2" s="17"/>
    </row>
    <row r="3">
      <c r="A3" s="3" t="s">
        <v>16</v>
      </c>
      <c r="B3" s="18" t="s">
        <v>17</v>
      </c>
      <c r="C3" s="19" t="s">
        <v>18</v>
      </c>
      <c r="D3" s="20"/>
      <c r="E3" s="21" t="s">
        <v>19</v>
      </c>
      <c r="F3" s="15"/>
      <c r="G3" s="15"/>
      <c r="H3" s="22" t="s">
        <v>13</v>
      </c>
      <c r="I3" s="23">
        <f>SUMIFS(I8:I40,A8:A40,"SD")</f>
        <v>0</v>
      </c>
      <c r="J3" s="17"/>
      <c r="O3">
        <v>0</v>
      </c>
      <c r="P3">
        <v>2</v>
      </c>
    </row>
    <row r="4">
      <c r="A4" s="3" t="s">
        <v>20</v>
      </c>
      <c r="B4" s="18" t="s">
        <v>21</v>
      </c>
      <c r="C4" s="19" t="s">
        <v>13</v>
      </c>
      <c r="D4" s="20"/>
      <c r="E4" s="21" t="s">
        <v>14</v>
      </c>
      <c r="F4" s="15"/>
      <c r="G4" s="15"/>
      <c r="H4" s="15"/>
      <c r="I4" s="15"/>
      <c r="J4" s="17"/>
      <c r="O4">
        <v>0.12</v>
      </c>
      <c r="P4">
        <v>2</v>
      </c>
    </row>
    <row r="5">
      <c r="A5" s="24" t="s">
        <v>22</v>
      </c>
      <c r="B5" s="25" t="s">
        <v>23</v>
      </c>
      <c r="C5" s="7" t="s">
        <v>24</v>
      </c>
      <c r="D5" s="7" t="s">
        <v>25</v>
      </c>
      <c r="E5" s="7" t="s">
        <v>26</v>
      </c>
      <c r="F5" s="7" t="s">
        <v>27</v>
      </c>
      <c r="G5" s="7" t="s">
        <v>28</v>
      </c>
      <c r="H5" s="7" t="s">
        <v>29</v>
      </c>
      <c r="I5" s="7"/>
      <c r="J5" s="26" t="s">
        <v>30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31</v>
      </c>
      <c r="I6" s="7" t="s">
        <v>32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33</v>
      </c>
      <c r="B8" s="30"/>
      <c r="C8" s="31" t="s">
        <v>287</v>
      </c>
      <c r="D8" s="32"/>
      <c r="E8" s="29" t="s">
        <v>288</v>
      </c>
      <c r="F8" s="32"/>
      <c r="G8" s="32"/>
      <c r="H8" s="32"/>
      <c r="I8" s="33">
        <f>SUMIFS(I9:I12,A9:A12,"P")</f>
        <v>0</v>
      </c>
      <c r="J8" s="34"/>
    </row>
    <row r="9">
      <c r="A9" s="35" t="s">
        <v>36</v>
      </c>
      <c r="B9" s="35">
        <v>1</v>
      </c>
      <c r="C9" s="36" t="s">
        <v>289</v>
      </c>
      <c r="D9" s="35" t="s">
        <v>38</v>
      </c>
      <c r="E9" s="37" t="s">
        <v>290</v>
      </c>
      <c r="F9" s="38" t="s">
        <v>291</v>
      </c>
      <c r="G9" s="39">
        <v>1.0469999999999999</v>
      </c>
      <c r="H9" s="40">
        <v>0</v>
      </c>
      <c r="I9" s="40">
        <f>ROUND(G9*H9,P4)</f>
        <v>0</v>
      </c>
      <c r="J9" s="35"/>
      <c r="O9" s="41">
        <f>I9*0.21</f>
        <v>0</v>
      </c>
      <c r="P9">
        <v>3</v>
      </c>
    </row>
    <row r="10" ht="60">
      <c r="A10" s="35" t="s">
        <v>41</v>
      </c>
      <c r="B10" s="42"/>
      <c r="C10" s="43"/>
      <c r="D10" s="43"/>
      <c r="E10" s="37" t="s">
        <v>292</v>
      </c>
      <c r="F10" s="43"/>
      <c r="G10" s="43"/>
      <c r="H10" s="43"/>
      <c r="I10" s="43"/>
      <c r="J10" s="44"/>
    </row>
    <row r="11">
      <c r="A11" s="35" t="s">
        <v>42</v>
      </c>
      <c r="B11" s="42"/>
      <c r="C11" s="43"/>
      <c r="D11" s="43"/>
      <c r="E11" s="45" t="s">
        <v>293</v>
      </c>
      <c r="F11" s="43"/>
      <c r="G11" s="43"/>
      <c r="H11" s="43"/>
      <c r="I11" s="43"/>
      <c r="J11" s="44"/>
    </row>
    <row r="12">
      <c r="A12" s="35" t="s">
        <v>44</v>
      </c>
      <c r="B12" s="42"/>
      <c r="C12" s="43"/>
      <c r="D12" s="43"/>
      <c r="E12" s="46" t="s">
        <v>38</v>
      </c>
      <c r="F12" s="43"/>
      <c r="G12" s="43"/>
      <c r="H12" s="43"/>
      <c r="I12" s="43"/>
      <c r="J12" s="44"/>
    </row>
    <row r="13">
      <c r="A13" s="29" t="s">
        <v>33</v>
      </c>
      <c r="B13" s="30"/>
      <c r="C13" s="31" t="s">
        <v>294</v>
      </c>
      <c r="D13" s="32"/>
      <c r="E13" s="29" t="s">
        <v>295</v>
      </c>
      <c r="F13" s="32"/>
      <c r="G13" s="32"/>
      <c r="H13" s="32"/>
      <c r="I13" s="33">
        <f>SUMIFS(I14:I40,A14:A40,"P")</f>
        <v>0</v>
      </c>
      <c r="J13" s="34"/>
    </row>
    <row r="14">
      <c r="A14" s="35" t="s">
        <v>36</v>
      </c>
      <c r="B14" s="35">
        <v>2</v>
      </c>
      <c r="C14" s="36" t="s">
        <v>296</v>
      </c>
      <c r="D14" s="35" t="s">
        <v>38</v>
      </c>
      <c r="E14" s="37" t="s">
        <v>297</v>
      </c>
      <c r="F14" s="38" t="s">
        <v>76</v>
      </c>
      <c r="G14" s="39">
        <v>1</v>
      </c>
      <c r="H14" s="40">
        <v>0</v>
      </c>
      <c r="I14" s="40">
        <f>ROUND(G14*H14,P4)</f>
        <v>0</v>
      </c>
      <c r="J14" s="35"/>
      <c r="O14" s="41">
        <f>I14*0.21</f>
        <v>0</v>
      </c>
      <c r="P14">
        <v>3</v>
      </c>
    </row>
    <row r="15">
      <c r="A15" s="35" t="s">
        <v>41</v>
      </c>
      <c r="B15" s="42"/>
      <c r="C15" s="43"/>
      <c r="D15" s="43"/>
      <c r="E15" s="37" t="s">
        <v>297</v>
      </c>
      <c r="F15" s="43"/>
      <c r="G15" s="43"/>
      <c r="H15" s="43"/>
      <c r="I15" s="43"/>
      <c r="J15" s="44"/>
    </row>
    <row r="16">
      <c r="A16" s="35" t="s">
        <v>44</v>
      </c>
      <c r="B16" s="42"/>
      <c r="C16" s="43"/>
      <c r="D16" s="43"/>
      <c r="E16" s="46" t="s">
        <v>38</v>
      </c>
      <c r="F16" s="43"/>
      <c r="G16" s="43"/>
      <c r="H16" s="43"/>
      <c r="I16" s="43"/>
      <c r="J16" s="44"/>
    </row>
    <row r="17">
      <c r="A17" s="35" t="s">
        <v>36</v>
      </c>
      <c r="B17" s="35">
        <v>3</v>
      </c>
      <c r="C17" s="36" t="s">
        <v>298</v>
      </c>
      <c r="D17" s="35" t="s">
        <v>38</v>
      </c>
      <c r="E17" s="37" t="s">
        <v>299</v>
      </c>
      <c r="F17" s="38" t="s">
        <v>76</v>
      </c>
      <c r="G17" s="39">
        <v>1</v>
      </c>
      <c r="H17" s="40">
        <v>0</v>
      </c>
      <c r="I17" s="40">
        <f>ROUND(G17*H17,P4)</f>
        <v>0</v>
      </c>
      <c r="J17" s="35"/>
      <c r="O17" s="41">
        <f>I17*0.21</f>
        <v>0</v>
      </c>
      <c r="P17">
        <v>3</v>
      </c>
    </row>
    <row r="18">
      <c r="A18" s="35" t="s">
        <v>41</v>
      </c>
      <c r="B18" s="42"/>
      <c r="C18" s="43"/>
      <c r="D18" s="43"/>
      <c r="E18" s="37" t="s">
        <v>299</v>
      </c>
      <c r="F18" s="43"/>
      <c r="G18" s="43"/>
      <c r="H18" s="43"/>
      <c r="I18" s="43"/>
      <c r="J18" s="44"/>
    </row>
    <row r="19">
      <c r="A19" s="35" t="s">
        <v>44</v>
      </c>
      <c r="B19" s="42"/>
      <c r="C19" s="43"/>
      <c r="D19" s="43"/>
      <c r="E19" s="46" t="s">
        <v>38</v>
      </c>
      <c r="F19" s="43"/>
      <c r="G19" s="43"/>
      <c r="H19" s="43"/>
      <c r="I19" s="43"/>
      <c r="J19" s="44"/>
    </row>
    <row r="20">
      <c r="A20" s="35" t="s">
        <v>36</v>
      </c>
      <c r="B20" s="35">
        <v>4</v>
      </c>
      <c r="C20" s="36" t="s">
        <v>300</v>
      </c>
      <c r="D20" s="35" t="s">
        <v>38</v>
      </c>
      <c r="E20" s="37" t="s">
        <v>301</v>
      </c>
      <c r="F20" s="38" t="s">
        <v>76</v>
      </c>
      <c r="G20" s="39">
        <v>1</v>
      </c>
      <c r="H20" s="40">
        <v>0</v>
      </c>
      <c r="I20" s="40">
        <f>ROUND(G20*H20,P4)</f>
        <v>0</v>
      </c>
      <c r="J20" s="35"/>
      <c r="O20" s="41">
        <f>I20*0.21</f>
        <v>0</v>
      </c>
      <c r="P20">
        <v>3</v>
      </c>
    </row>
    <row r="21">
      <c r="A21" s="35" t="s">
        <v>41</v>
      </c>
      <c r="B21" s="42"/>
      <c r="C21" s="43"/>
      <c r="D21" s="43"/>
      <c r="E21" s="37" t="s">
        <v>301</v>
      </c>
      <c r="F21" s="43"/>
      <c r="G21" s="43"/>
      <c r="H21" s="43"/>
      <c r="I21" s="43"/>
      <c r="J21" s="44"/>
    </row>
    <row r="22">
      <c r="A22" s="35" t="s">
        <v>44</v>
      </c>
      <c r="B22" s="42"/>
      <c r="C22" s="43"/>
      <c r="D22" s="43"/>
      <c r="E22" s="46" t="s">
        <v>38</v>
      </c>
      <c r="F22" s="43"/>
      <c r="G22" s="43"/>
      <c r="H22" s="43"/>
      <c r="I22" s="43"/>
      <c r="J22" s="44"/>
    </row>
    <row r="23">
      <c r="A23" s="35" t="s">
        <v>36</v>
      </c>
      <c r="B23" s="35">
        <v>5</v>
      </c>
      <c r="C23" s="36" t="s">
        <v>302</v>
      </c>
      <c r="D23" s="35" t="s">
        <v>38</v>
      </c>
      <c r="E23" s="37" t="s">
        <v>303</v>
      </c>
      <c r="F23" s="38" t="s">
        <v>76</v>
      </c>
      <c r="G23" s="39">
        <v>1</v>
      </c>
      <c r="H23" s="40">
        <v>0</v>
      </c>
      <c r="I23" s="40">
        <f>ROUND(G23*H23,P4)</f>
        <v>0</v>
      </c>
      <c r="J23" s="35"/>
      <c r="O23" s="41">
        <f>I23*0.21</f>
        <v>0</v>
      </c>
      <c r="P23">
        <v>3</v>
      </c>
    </row>
    <row r="24">
      <c r="A24" s="35" t="s">
        <v>41</v>
      </c>
      <c r="B24" s="42"/>
      <c r="C24" s="43"/>
      <c r="D24" s="43"/>
      <c r="E24" s="37" t="s">
        <v>303</v>
      </c>
      <c r="F24" s="43"/>
      <c r="G24" s="43"/>
      <c r="H24" s="43"/>
      <c r="I24" s="43"/>
      <c r="J24" s="44"/>
    </row>
    <row r="25">
      <c r="A25" s="35" t="s">
        <v>44</v>
      </c>
      <c r="B25" s="42"/>
      <c r="C25" s="43"/>
      <c r="D25" s="43"/>
      <c r="E25" s="46" t="s">
        <v>38</v>
      </c>
      <c r="F25" s="43"/>
      <c r="G25" s="43"/>
      <c r="H25" s="43"/>
      <c r="I25" s="43"/>
      <c r="J25" s="44"/>
    </row>
    <row r="26">
      <c r="A26" s="35" t="s">
        <v>36</v>
      </c>
      <c r="B26" s="35">
        <v>6</v>
      </c>
      <c r="C26" s="36" t="s">
        <v>304</v>
      </c>
      <c r="D26" s="35" t="s">
        <v>38</v>
      </c>
      <c r="E26" s="37" t="s">
        <v>305</v>
      </c>
      <c r="F26" s="38" t="s">
        <v>76</v>
      </c>
      <c r="G26" s="39">
        <v>1</v>
      </c>
      <c r="H26" s="40">
        <v>0</v>
      </c>
      <c r="I26" s="40">
        <f>ROUND(G26*H26,P4)</f>
        <v>0</v>
      </c>
      <c r="J26" s="35"/>
      <c r="O26" s="41">
        <f>I26*0.21</f>
        <v>0</v>
      </c>
      <c r="P26">
        <v>3</v>
      </c>
    </row>
    <row r="27">
      <c r="A27" s="35" t="s">
        <v>41</v>
      </c>
      <c r="B27" s="42"/>
      <c r="C27" s="43"/>
      <c r="D27" s="43"/>
      <c r="E27" s="37" t="s">
        <v>305</v>
      </c>
      <c r="F27" s="43"/>
      <c r="G27" s="43"/>
      <c r="H27" s="43"/>
      <c r="I27" s="43"/>
      <c r="J27" s="44"/>
    </row>
    <row r="28">
      <c r="A28" s="35" t="s">
        <v>44</v>
      </c>
      <c r="B28" s="42"/>
      <c r="C28" s="43"/>
      <c r="D28" s="43"/>
      <c r="E28" s="46" t="s">
        <v>38</v>
      </c>
      <c r="F28" s="43"/>
      <c r="G28" s="43"/>
      <c r="H28" s="43"/>
      <c r="I28" s="43"/>
      <c r="J28" s="44"/>
    </row>
    <row r="29">
      <c r="A29" s="35" t="s">
        <v>36</v>
      </c>
      <c r="B29" s="35">
        <v>7</v>
      </c>
      <c r="C29" s="36" t="s">
        <v>306</v>
      </c>
      <c r="D29" s="35" t="s">
        <v>38</v>
      </c>
      <c r="E29" s="37" t="s">
        <v>307</v>
      </c>
      <c r="F29" s="38" t="s">
        <v>76</v>
      </c>
      <c r="G29" s="39">
        <v>1</v>
      </c>
      <c r="H29" s="40">
        <v>0</v>
      </c>
      <c r="I29" s="40">
        <f>ROUND(G29*H29,P4)</f>
        <v>0</v>
      </c>
      <c r="J29" s="35"/>
      <c r="O29" s="41">
        <f>I29*0.21</f>
        <v>0</v>
      </c>
      <c r="P29">
        <v>3</v>
      </c>
    </row>
    <row r="30">
      <c r="A30" s="35" t="s">
        <v>41</v>
      </c>
      <c r="B30" s="42"/>
      <c r="C30" s="43"/>
      <c r="D30" s="43"/>
      <c r="E30" s="37" t="s">
        <v>307</v>
      </c>
      <c r="F30" s="43"/>
      <c r="G30" s="43"/>
      <c r="H30" s="43"/>
      <c r="I30" s="43"/>
      <c r="J30" s="44"/>
    </row>
    <row r="31">
      <c r="A31" s="35" t="s">
        <v>44</v>
      </c>
      <c r="B31" s="42"/>
      <c r="C31" s="43"/>
      <c r="D31" s="43"/>
      <c r="E31" s="46" t="s">
        <v>38</v>
      </c>
      <c r="F31" s="43"/>
      <c r="G31" s="43"/>
      <c r="H31" s="43"/>
      <c r="I31" s="43"/>
      <c r="J31" s="44"/>
    </row>
    <row r="32">
      <c r="A32" s="35" t="s">
        <v>36</v>
      </c>
      <c r="B32" s="35">
        <v>8</v>
      </c>
      <c r="C32" s="36" t="s">
        <v>308</v>
      </c>
      <c r="D32" s="35" t="s">
        <v>38</v>
      </c>
      <c r="E32" s="37" t="s">
        <v>309</v>
      </c>
      <c r="F32" s="38" t="s">
        <v>76</v>
      </c>
      <c r="G32" s="39">
        <v>1</v>
      </c>
      <c r="H32" s="40">
        <v>0</v>
      </c>
      <c r="I32" s="40">
        <f>ROUND(G32*H32,P4)</f>
        <v>0</v>
      </c>
      <c r="J32" s="35"/>
      <c r="O32" s="41">
        <f>I32*0.21</f>
        <v>0</v>
      </c>
      <c r="P32">
        <v>3</v>
      </c>
    </row>
    <row r="33">
      <c r="A33" s="35" t="s">
        <v>41</v>
      </c>
      <c r="B33" s="42"/>
      <c r="C33" s="43"/>
      <c r="D33" s="43"/>
      <c r="E33" s="37" t="s">
        <v>309</v>
      </c>
      <c r="F33" s="43"/>
      <c r="G33" s="43"/>
      <c r="H33" s="43"/>
      <c r="I33" s="43"/>
      <c r="J33" s="44"/>
    </row>
    <row r="34">
      <c r="A34" s="35" t="s">
        <v>44</v>
      </c>
      <c r="B34" s="42"/>
      <c r="C34" s="43"/>
      <c r="D34" s="43"/>
      <c r="E34" s="46" t="s">
        <v>38</v>
      </c>
      <c r="F34" s="43"/>
      <c r="G34" s="43"/>
      <c r="H34" s="43"/>
      <c r="I34" s="43"/>
      <c r="J34" s="44"/>
    </row>
    <row r="35">
      <c r="A35" s="35" t="s">
        <v>36</v>
      </c>
      <c r="B35" s="35">
        <v>9</v>
      </c>
      <c r="C35" s="36" t="s">
        <v>310</v>
      </c>
      <c r="D35" s="35" t="s">
        <v>38</v>
      </c>
      <c r="E35" s="37" t="s">
        <v>311</v>
      </c>
      <c r="F35" s="38" t="s">
        <v>76</v>
      </c>
      <c r="G35" s="39">
        <v>1</v>
      </c>
      <c r="H35" s="40">
        <v>0</v>
      </c>
      <c r="I35" s="40">
        <f>ROUND(G35*H35,P4)</f>
        <v>0</v>
      </c>
      <c r="J35" s="35"/>
      <c r="O35" s="41">
        <f>I35*0.21</f>
        <v>0</v>
      </c>
      <c r="P35">
        <v>3</v>
      </c>
    </row>
    <row r="36">
      <c r="A36" s="35" t="s">
        <v>41</v>
      </c>
      <c r="B36" s="42"/>
      <c r="C36" s="43"/>
      <c r="D36" s="43"/>
      <c r="E36" s="37" t="s">
        <v>311</v>
      </c>
      <c r="F36" s="43"/>
      <c r="G36" s="43"/>
      <c r="H36" s="43"/>
      <c r="I36" s="43"/>
      <c r="J36" s="44"/>
    </row>
    <row r="37">
      <c r="A37" s="35" t="s">
        <v>44</v>
      </c>
      <c r="B37" s="42"/>
      <c r="C37" s="43"/>
      <c r="D37" s="43"/>
      <c r="E37" s="46" t="s">
        <v>38</v>
      </c>
      <c r="F37" s="43"/>
      <c r="G37" s="43"/>
      <c r="H37" s="43"/>
      <c r="I37" s="43"/>
      <c r="J37" s="44"/>
    </row>
    <row r="38">
      <c r="A38" s="35" t="s">
        <v>36</v>
      </c>
      <c r="B38" s="35">
        <v>10</v>
      </c>
      <c r="C38" s="36" t="s">
        <v>312</v>
      </c>
      <c r="D38" s="35" t="s">
        <v>38</v>
      </c>
      <c r="E38" s="37" t="s">
        <v>313</v>
      </c>
      <c r="F38" s="38" t="s">
        <v>76</v>
      </c>
      <c r="G38" s="39">
        <v>1</v>
      </c>
      <c r="H38" s="40">
        <v>0</v>
      </c>
      <c r="I38" s="40">
        <f>ROUND(G38*H38,P4)</f>
        <v>0</v>
      </c>
      <c r="J38" s="35"/>
      <c r="O38" s="41">
        <f>I38*0.21</f>
        <v>0</v>
      </c>
      <c r="P38">
        <v>3</v>
      </c>
    </row>
    <row r="39">
      <c r="A39" s="35" t="s">
        <v>41</v>
      </c>
      <c r="B39" s="42"/>
      <c r="C39" s="43"/>
      <c r="D39" s="43"/>
      <c r="E39" s="37" t="s">
        <v>313</v>
      </c>
      <c r="F39" s="43"/>
      <c r="G39" s="43"/>
      <c r="H39" s="43"/>
      <c r="I39" s="43"/>
      <c r="J39" s="44"/>
    </row>
    <row r="40">
      <c r="A40" s="35" t="s">
        <v>44</v>
      </c>
      <c r="B40" s="47"/>
      <c r="C40" s="48"/>
      <c r="D40" s="48"/>
      <c r="E40" s="49" t="s">
        <v>38</v>
      </c>
      <c r="F40" s="48"/>
      <c r="G40" s="48"/>
      <c r="H40" s="48"/>
      <c r="I40" s="48"/>
      <c r="J40" s="50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Budař Rostislav</dc:creator>
  <cp:lastModifiedBy>Budař Rostislav</cp:lastModifiedBy>
  <dcterms:created xsi:type="dcterms:W3CDTF">2025-10-14T07:19:28Z</dcterms:created>
  <dcterms:modified xsi:type="dcterms:W3CDTF">2025-10-14T07:19:28Z</dcterms:modified>
</cp:coreProperties>
</file>